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01185\Desktop\Fwd_ Fwd_ Fwd_ 【沖縄県市町村課（1_30（木）〆）】公営企業に係る経営比較分析表（令和５年度決算）の分析等について（依頼）\"/>
    </mc:Choice>
  </mc:AlternateContent>
  <xr:revisionPtr revIDLastSave="0" documentId="13_ncr:1_{50BAEA9C-B7D6-4EF8-B2A9-DDD100B68172}" xr6:coauthVersionLast="36" xr6:coauthVersionMax="36" xr10:uidLastSave="{00000000-0000-0000-0000-000000000000}"/>
  <workbookProtection workbookAlgorithmName="SHA-512" workbookHashValue="apmQB8ItdH4Y6vLBUZm1e6jB/Rr94dBXompv35eRSY45FxVdKkNNNGYuEIPQlR/rJPuGDZTxNJJsjsGMrSFYPA==" workbookSaltValue="UyZsfkVRd7Fn1BPjueIcLQ=="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BB10" i="4"/>
  <c r="AT10" i="4"/>
  <c r="AL10" i="4"/>
  <c r="W10" i="4"/>
  <c r="P10" i="4"/>
  <c r="B10" i="4"/>
  <c r="AD8" i="4"/>
  <c r="W8" i="4"/>
  <c r="P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<sst xmlns="http://schemas.openxmlformats.org/spreadsheetml/2006/main" count="228" uniqueCount="112">
  <si>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</si>
  <si>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</si>
  <si>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</si>
  <si>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</si>
  <si>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</si>
  <si>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</si>
  <si>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</si>
  <si>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</si>
  <si>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</si>
  <si>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</si>
  <si>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</si>
  <si>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</si>
  <si>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</si>
  <si>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</si>
  <si>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</si>
  <si>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</si>
  <si>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</si>
  <si>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</si>
  <si>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</si>
  <si>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</si>
  <si>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</si>
  <si>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</si>
  <si>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</si>
  <si>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</si>
  <si>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</si>
  <si>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</si>
  <si>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</si>
  <si>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</si>
  <si>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</si>
  <si>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</si>
  <si>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</si>
  <si>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</si>
  <si>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</si>
  <si>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</si>
  <si>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</si>
  <si>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</si>
  <si>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</si>
  <si>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</si>
  <si>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</si>
  <si>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</si>
  <si>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</si>
  <si>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</si>
  <si>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</si>
  <si>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</si>
  <si>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</si>
  <si>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</si>
  <si>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</si>
  <si>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</si>
  <si>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</si>
  <si>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</si>
  <si>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</si>
  <si>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</si>
  <si>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</si>
  <si>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</si>
  <si>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</si>
  <si>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</si>
  <si>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</si>
  <si>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</si>
  <si>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</si>
  <si>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</si>
  <si>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</si>
  <si>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</si>
  <si>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</si>
  <si>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</si>
  <si>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</si>
  <si>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</si>
  <si>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</si>
  <si>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</si>
  <si>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</si>
  <si>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</si>
  <si>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</si>
  <si>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</si>
  <si>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</si>
  <si>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</si>
  <si>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</si>
  <si>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</si>
  <si>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</si>
  <si>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</si>
  <si>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</si>
  <si>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</si>
  <si>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</si>
  <si>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</si>
  <si>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</si>
  <si>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</si>
  <si>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</si>
  <si>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</si>
  <si>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</si>
  <si>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</si>
  <si>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</si>
  <si>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</si>
  <si>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</si>
  <si>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</si>
  <si>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宮古島市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</si>
  <si>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</si>
  <si>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</si>
  <si>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</si>
  <si>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</si>
  <si>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</si>
  <si>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</si>
  <si>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</si>
  <si>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</si>
  <si>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</si>
  <si>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</si>
  <si>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</si>
  <si>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</si>
  <si>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</si>
  <si>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</si>
  <si>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</si>
  <si>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</si>
  <si>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健全性・効率性については、単年度黒字を続け、概ね健全な経営状況と判断できるが、近年のリゾート開発等による水需要の増加に伴う水源開発、浄水施設の増設等に併せ、老朽化した施設整備･管路の更新を行う必要があり、多額の経費が見込まれることから財源確保が課題となる。　　　　　　　　　　    また施設更新計画や経営計画の見直しを行い、経費の削減と、収益の確保に努め、効率的・効果的な企業経営に努める必要がある。</t>
    <phoneticPr fontId="4"/>
  </si>
  <si>
    <t>①経常収支比率は、単年度収支が100%以上と黒字となっており、全国及び類似団体平均値を若干上回っており、健全な経営状況である。今後の施設投資等に係る資金を確保するため、更なる軽費節減に取り組む必要がある。                                                                            ②累積欠損金比率については、累積欠損金は発生しておらず、健全な経営状況である。　　　　　　　　　　　　　③流動比率は、短期的(1年以内)な債務に対する支払い能力を表す指標で、当該値は100%を上回っており支払能力は健全であるが、類似団体平均値と比較して、下回っている状況になっており、単年度の支払い能力を高めるためにも経営改善を進めていく必要がある。　　　　　　　　　　　　　　　　　　④企業債残高対給水収益比率は、公的資金補償金免除繰上の取り組みの結果、前年度より減。　　　　　　　　　　　　　　　　　　　⑤料金回収率は、全国平均の平均値を下回っているが、経営に必要な経費を料金で賄えている状況である。　　　　　　　　　　　　　　　　　　　　　　　　　　⑥給水原価は、全国平均及び類似団体平均値を上回っており、費用の削減が必要である。　　　　　　　　　　　　　　　　　　⑦施設利用率は、類似団体及び全国平均より上回っており有効に活用されている。　　　　　　　　　　　　　　　　⑧有収率は、前年度に比べ約1.7%下がって、類似団体及び全国平均を上回っているが、今後も配・給水管の更新及び漏水防止対策等に取り組み、有収率向上を図る必要がある。</t>
    <rPh sb="45" eb="46">
      <t>ウエ</t>
    </rPh>
    <rPh sb="411" eb="412">
      <t>ゲン</t>
    </rPh>
    <rPh sb="449" eb="450">
      <t>シタ</t>
    </rPh>
    <rPh sb="576" eb="577">
      <t>オヨ</t>
    </rPh>
    <rPh sb="634" eb="635">
      <t>シタ</t>
    </rPh>
    <rPh sb="650" eb="652">
      <t>ウワマワ</t>
    </rPh>
    <phoneticPr fontId="4"/>
  </si>
  <si>
    <t>①有形固定資産減価償却率は、年々減少傾向に有るが、類似団体・全国平均を上回っており、施設更新が必要である。　　　　　　　　　　　　　　　　②管路経年化率は今後、法定耐用年数を超える管路が増大することが予測されることから、計画的に管路の更新が必要である。　　　　　　　　　　　　　　　　　　　　　③管路更新率は、類似団体平均値を下回っており、今後老朽管路を計画的に更新する必要がある。</t>
    <rPh sb="16" eb="1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</si>
</sst>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0.48</c:v>
                </c:pt>
                <c:pt idx="1">
                  <c:v>0.87</c:v>
                </c:pt>
                <c:pt idx="2">
                  <c:v>0.09</c:v>
                </c:pt>
                <c:pt idx="3">
                  <c:v>0.25</c:v>
                </c:pt>
                <c:pt idx="4">
                  <c:v>0.19</c:v>
                </c:pt>
              </c:numCache>
            </c:numRef>
          </c:val>
          <c:extLst>
            <c:ext xmlns:c16="http://schemas.microsoft.com/office/drawing/2014/chart" uri="{C3380CC4-5D6E-409C-BE32-E72D297353CC}">
              <c16:uniqueId val="{00000000-7317-4475-A808-606D1B415E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7317-4475-A808-606D1B415E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72.73</c:v>
                </c:pt>
                <c:pt idx="1">
                  <c:v>70.61</c:v>
                </c:pt>
                <c:pt idx="2">
                  <c:v>68.55</c:v>
                </c:pt>
                <c:pt idx="3">
                  <c:v>70.430000000000007</c:v>
                </c:pt>
                <c:pt idx="4">
                  <c:v>73.14</c:v>
                </c:pt>
              </c:numCache>
            </c:numRef>
          </c:val>
          <c:extLst>
            <c:ext xmlns:c16="http://schemas.microsoft.com/office/drawing/2014/chart" uri="{C3380CC4-5D6E-409C-BE32-E72D297353CC}">
              <c16:uniqueId val="{00000000-527A-4F65-A6FB-B4F696B68A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527A-4F65-A6FB-B4F696B68A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86.07</c:v>
                </c:pt>
                <c:pt idx="1">
                  <c:v>85.43</c:v>
                </c:pt>
                <c:pt idx="2">
                  <c:v>87.91</c:v>
                </c:pt>
                <c:pt idx="3">
                  <c:v>88.12</c:v>
                </c:pt>
                <c:pt idx="4">
                  <c:v>86.96</c:v>
                </c:pt>
              </c:numCache>
            </c:numRef>
          </c:val>
          <c:extLst>
            <c:ext xmlns:c16="http://schemas.microsoft.com/office/drawing/2014/chart" uri="{C3380CC4-5D6E-409C-BE32-E72D297353CC}">
              <c16:uniqueId val="{00000000-0030-46E6-A2F5-A1F013954F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0030-46E6-A2F5-A1F013954F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112.53</c:v>
                </c:pt>
                <c:pt idx="1">
                  <c:v>108.39</c:v>
                </c:pt>
                <c:pt idx="2">
                  <c:v>106.9</c:v>
                </c:pt>
                <c:pt idx="3">
                  <c:v>122.62</c:v>
                </c:pt>
                <c:pt idx="4">
                  <c:v>111.49</c:v>
                </c:pt>
              </c:numCache>
            </c:numRef>
          </c:val>
          <c:extLst>
            <c:ext xmlns:c16="http://schemas.microsoft.com/office/drawing/2014/chart" uri="{C3380CC4-5D6E-409C-BE32-E72D297353CC}">
              <c16:uniqueId val="{00000000-5151-47A5-BD5E-F22FD477A6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5151-47A5-BD5E-F22FD477A6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57.16</c:v>
                </c:pt>
                <c:pt idx="1">
                  <c:v>57.76</c:v>
                </c:pt>
                <c:pt idx="2">
                  <c:v>59.17</c:v>
                </c:pt>
                <c:pt idx="3">
                  <c:v>58.42</c:v>
                </c:pt>
                <c:pt idx="4">
                  <c:v>58.3</c:v>
                </c:pt>
              </c:numCache>
            </c:numRef>
          </c:val>
          <c:extLst>
            <c:ext xmlns:c16="http://schemas.microsoft.com/office/drawing/2014/chart" uri="{C3380CC4-5D6E-409C-BE32-E72D297353CC}">
              <c16:uniqueId val="{00000000-357A-4D9C-87EB-F38D592ACC7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357A-4D9C-87EB-F38D592ACC7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AD-43F0-95F9-3600BEDA5B9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CCAD-43F0-95F9-3600BEDA5B9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63-44D7-966C-E5D76D2DAB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FB63-44D7-966C-E5D76D2DAB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174</c:v>
                </c:pt>
                <c:pt idx="1">
                  <c:v>171.71</c:v>
                </c:pt>
                <c:pt idx="2">
                  <c:v>182.76</c:v>
                </c:pt>
                <c:pt idx="3">
                  <c:v>180.43</c:v>
                </c:pt>
                <c:pt idx="4">
                  <c:v>243.35</c:v>
                </c:pt>
              </c:numCache>
            </c:numRef>
          </c:val>
          <c:extLst>
            <c:ext xmlns:c16="http://schemas.microsoft.com/office/drawing/2014/chart" uri="{C3380CC4-5D6E-409C-BE32-E72D297353CC}">
              <c16:uniqueId val="{00000000-C487-4413-A20F-9614DB538F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C487-4413-A20F-9614DB538F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208.49</c:v>
                </c:pt>
                <c:pt idx="1">
                  <c:v>224.67</c:v>
                </c:pt>
                <c:pt idx="2">
                  <c:v>214.16</c:v>
                </c:pt>
                <c:pt idx="3">
                  <c:v>221.41</c:v>
                </c:pt>
                <c:pt idx="4">
                  <c:v>221.92</c:v>
                </c:pt>
              </c:numCache>
            </c:numRef>
          </c:val>
          <c:extLst>
            <c:ext xmlns:c16="http://schemas.microsoft.com/office/drawing/2014/chart" uri="{C3380CC4-5D6E-409C-BE32-E72D297353CC}">
              <c16:uniqueId val="{00000000-E4A3-43E9-9698-7C14733E24D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E4A3-43E9-9698-7C14733E24D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108.68</c:v>
                </c:pt>
                <c:pt idx="1">
                  <c:v>102.9</c:v>
                </c:pt>
                <c:pt idx="2">
                  <c:v>102.38</c:v>
                </c:pt>
                <c:pt idx="3">
                  <c:v>110.43</c:v>
                </c:pt>
                <c:pt idx="4">
                  <c:v>97.45</c:v>
                </c:pt>
              </c:numCache>
            </c:numRef>
          </c:val>
          <c:extLst>
            <c:ext xmlns:c16="http://schemas.microsoft.com/office/drawing/2014/chart" uri="{C3380CC4-5D6E-409C-BE32-E72D297353CC}">
              <c16:uniqueId val="{00000000-C4BD-497B-92CC-BC3D4DCEDB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C4BD-497B-92CC-BC3D4DCEDB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209.2</c:v>
                </c:pt>
                <c:pt idx="1">
                  <c:v>214.67</c:v>
                </c:pt>
                <c:pt idx="2">
                  <c:v>216.36</c:v>
                </c:pt>
                <c:pt idx="3">
                  <c:v>185.95</c:v>
                </c:pt>
                <c:pt idx="4">
                  <c:v>214.59</c:v>
                </c:pt>
              </c:numCache>
            </c:numRef>
          </c:val>
          <c:extLst>
            <c:ext xmlns:c16="http://schemas.microsoft.com/office/drawing/2014/chart" uri="{C3380CC4-5D6E-409C-BE32-E72D297353CC}">
              <c16:uniqueId val="{00000000-5799-4365-A187-A6860B04647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5799-4365-A187-A6860B04647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AZ87" sqref="AZ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沖縄県　宮古島市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55724</v>
      </c>
      <c r="AM8" s="44"/>
      <c r="AN8" s="44"/>
      <c r="AO8" s="44"/>
      <c r="AP8" s="44"/>
      <c r="AQ8" s="44"/>
      <c r="AR8" s="44"/>
      <c r="AS8" s="44"/>
      <c r="AT8" s="45">
        <f>データ!$S$6</f>
        <v>203.9</v>
      </c>
      <c r="AU8" s="46"/>
      <c r="AV8" s="46"/>
      <c r="AW8" s="46"/>
      <c r="AX8" s="46"/>
      <c r="AY8" s="46"/>
      <c r="AZ8" s="46"/>
      <c r="BA8" s="46"/>
      <c r="BB8" s="47">
        <f>データ!$T$6</f>
        <v>273.29000000000002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71.94</v>
      </c>
      <c r="J10" s="46"/>
      <c r="K10" s="46"/>
      <c r="L10" s="46"/>
      <c r="M10" s="46"/>
      <c r="N10" s="46"/>
      <c r="O10" s="80"/>
      <c r="P10" s="47">
        <f>データ!$P$6</f>
        <v>99.91</v>
      </c>
      <c r="Q10" s="47"/>
      <c r="R10" s="47"/>
      <c r="S10" s="47"/>
      <c r="T10" s="47"/>
      <c r="U10" s="47"/>
      <c r="V10" s="47"/>
      <c r="W10" s="44">
        <f>データ!$Q$6</f>
        <v>3623</v>
      </c>
      <c r="X10" s="44"/>
      <c r="Y10" s="44"/>
      <c r="Z10" s="44"/>
      <c r="AA10" s="44"/>
      <c r="AB10" s="44"/>
      <c r="AC10" s="44"/>
      <c r="AD10" s="2"/>
      <c r="AE10" s="2"/>
      <c r="AF10" s="2"/>
      <c r="AG10" s="2"/>
      <c r="AH10" s="2"/>
      <c r="AI10" s="2"/>
      <c r="AJ10" s="2"/>
      <c r="AK10" s="2"/>
      <c r="AL10" s="44">
        <f>データ!$U$6</f>
        <v>54978</v>
      </c>
      <c r="AM10" s="44"/>
      <c r="AN10" s="44"/>
      <c r="AO10" s="44"/>
      <c r="AP10" s="44"/>
      <c r="AQ10" s="44"/>
      <c r="AR10" s="44"/>
      <c r="AS10" s="44"/>
      <c r="AT10" s="45">
        <f>データ!$V$6</f>
        <v>204.2</v>
      </c>
      <c r="AU10" s="46"/>
      <c r="AV10" s="46"/>
      <c r="AW10" s="46"/>
      <c r="AX10" s="46"/>
      <c r="AY10" s="46"/>
      <c r="AZ10" s="46"/>
      <c r="BA10" s="46"/>
      <c r="BB10" s="47">
        <f>データ!$W$6</f>
        <v>269.24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110</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9"/>
      <c r="BM48" s="90"/>
      <c r="BN48" s="90"/>
      <c r="BO48" s="90"/>
      <c r="BP48" s="90"/>
      <c r="BQ48" s="90"/>
      <c r="BR48" s="90"/>
      <c r="BS48" s="90"/>
      <c r="BT48" s="90"/>
      <c r="BU48" s="90"/>
      <c r="BV48" s="90"/>
      <c r="BW48" s="90"/>
      <c r="BX48" s="90"/>
      <c r="BY48" s="90"/>
      <c r="BZ48" s="9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9"/>
      <c r="BM49" s="90"/>
      <c r="BN49" s="90"/>
      <c r="BO49" s="90"/>
      <c r="BP49" s="90"/>
      <c r="BQ49" s="90"/>
      <c r="BR49" s="90"/>
      <c r="BS49" s="90"/>
      <c r="BT49" s="90"/>
      <c r="BU49" s="90"/>
      <c r="BV49" s="90"/>
      <c r="BW49" s="90"/>
      <c r="BX49" s="90"/>
      <c r="BY49" s="90"/>
      <c r="BZ49" s="9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9"/>
      <c r="BM50" s="90"/>
      <c r="BN50" s="90"/>
      <c r="BO50" s="90"/>
      <c r="BP50" s="90"/>
      <c r="BQ50" s="90"/>
      <c r="BR50" s="90"/>
      <c r="BS50" s="90"/>
      <c r="BT50" s="90"/>
      <c r="BU50" s="90"/>
      <c r="BV50" s="90"/>
      <c r="BW50" s="90"/>
      <c r="BX50" s="90"/>
      <c r="BY50" s="90"/>
      <c r="BZ50" s="9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9"/>
      <c r="BM51" s="90"/>
      <c r="BN51" s="90"/>
      <c r="BO51" s="90"/>
      <c r="BP51" s="90"/>
      <c r="BQ51" s="90"/>
      <c r="BR51" s="90"/>
      <c r="BS51" s="90"/>
      <c r="BT51" s="90"/>
      <c r="BU51" s="90"/>
      <c r="BV51" s="90"/>
      <c r="BW51" s="90"/>
      <c r="BX51" s="90"/>
      <c r="BY51" s="90"/>
      <c r="BZ51" s="9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9"/>
      <c r="BM52" s="90"/>
      <c r="BN52" s="90"/>
      <c r="BO52" s="90"/>
      <c r="BP52" s="90"/>
      <c r="BQ52" s="90"/>
      <c r="BR52" s="90"/>
      <c r="BS52" s="90"/>
      <c r="BT52" s="90"/>
      <c r="BU52" s="90"/>
      <c r="BV52" s="90"/>
      <c r="BW52" s="90"/>
      <c r="BX52" s="90"/>
      <c r="BY52" s="90"/>
      <c r="BZ52" s="9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9"/>
      <c r="BM53" s="90"/>
      <c r="BN53" s="90"/>
      <c r="BO53" s="90"/>
      <c r="BP53" s="90"/>
      <c r="BQ53" s="90"/>
      <c r="BR53" s="90"/>
      <c r="BS53" s="90"/>
      <c r="BT53" s="90"/>
      <c r="BU53" s="90"/>
      <c r="BV53" s="90"/>
      <c r="BW53" s="90"/>
      <c r="BX53" s="90"/>
      <c r="BY53" s="90"/>
      <c r="BZ53" s="9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9"/>
      <c r="BM54" s="90"/>
      <c r="BN54" s="90"/>
      <c r="BO54" s="90"/>
      <c r="BP54" s="90"/>
      <c r="BQ54" s="90"/>
      <c r="BR54" s="90"/>
      <c r="BS54" s="90"/>
      <c r="BT54" s="90"/>
      <c r="BU54" s="90"/>
      <c r="BV54" s="90"/>
      <c r="BW54" s="90"/>
      <c r="BX54" s="90"/>
      <c r="BY54" s="90"/>
      <c r="BZ54" s="9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9"/>
      <c r="BM55" s="90"/>
      <c r="BN55" s="90"/>
      <c r="BO55" s="90"/>
      <c r="BP55" s="90"/>
      <c r="BQ55" s="90"/>
      <c r="BR55" s="90"/>
      <c r="BS55" s="90"/>
      <c r="BT55" s="90"/>
      <c r="BU55" s="90"/>
      <c r="BV55" s="90"/>
      <c r="BW55" s="90"/>
      <c r="BX55" s="90"/>
      <c r="BY55" s="90"/>
      <c r="BZ55" s="9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9"/>
      <c r="BM56" s="90"/>
      <c r="BN56" s="90"/>
      <c r="BO56" s="90"/>
      <c r="BP56" s="90"/>
      <c r="BQ56" s="90"/>
      <c r="BR56" s="90"/>
      <c r="BS56" s="90"/>
      <c r="BT56" s="90"/>
      <c r="BU56" s="90"/>
      <c r="BV56" s="90"/>
      <c r="BW56" s="90"/>
      <c r="BX56" s="90"/>
      <c r="BY56" s="90"/>
      <c r="BZ56" s="9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9"/>
      <c r="BM57" s="90"/>
      <c r="BN57" s="90"/>
      <c r="BO57" s="90"/>
      <c r="BP57" s="90"/>
      <c r="BQ57" s="90"/>
      <c r="BR57" s="90"/>
      <c r="BS57" s="90"/>
      <c r="BT57" s="90"/>
      <c r="BU57" s="90"/>
      <c r="BV57" s="90"/>
      <c r="BW57" s="90"/>
      <c r="BX57" s="90"/>
      <c r="BY57" s="90"/>
      <c r="BZ57" s="9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9"/>
      <c r="BM58" s="90"/>
      <c r="BN58" s="90"/>
      <c r="BO58" s="90"/>
      <c r="BP58" s="90"/>
      <c r="BQ58" s="90"/>
      <c r="BR58" s="90"/>
      <c r="BS58" s="90"/>
      <c r="BT58" s="90"/>
      <c r="BU58" s="90"/>
      <c r="BV58" s="90"/>
      <c r="BW58" s="90"/>
      <c r="BX58" s="90"/>
      <c r="BY58" s="90"/>
      <c r="BZ58" s="9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9"/>
      <c r="BM59" s="90"/>
      <c r="BN59" s="90"/>
      <c r="BO59" s="90"/>
      <c r="BP59" s="90"/>
      <c r="BQ59" s="90"/>
      <c r="BR59" s="90"/>
      <c r="BS59" s="90"/>
      <c r="BT59" s="90"/>
      <c r="BU59" s="90"/>
      <c r="BV59" s="90"/>
      <c r="BW59" s="90"/>
      <c r="BX59" s="90"/>
      <c r="BY59" s="90"/>
      <c r="BZ59" s="91"/>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9"/>
      <c r="BM60" s="90"/>
      <c r="BN60" s="90"/>
      <c r="BO60" s="90"/>
      <c r="BP60" s="90"/>
      <c r="BQ60" s="90"/>
      <c r="BR60" s="90"/>
      <c r="BS60" s="90"/>
      <c r="BT60" s="90"/>
      <c r="BU60" s="90"/>
      <c r="BV60" s="90"/>
      <c r="BW60" s="90"/>
      <c r="BX60" s="90"/>
      <c r="BY60" s="90"/>
      <c r="BZ60" s="91"/>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9"/>
      <c r="BM61" s="90"/>
      <c r="BN61" s="90"/>
      <c r="BO61" s="90"/>
      <c r="BP61" s="90"/>
      <c r="BQ61" s="90"/>
      <c r="BR61" s="90"/>
      <c r="BS61" s="90"/>
      <c r="BT61" s="90"/>
      <c r="BU61" s="90"/>
      <c r="BV61" s="90"/>
      <c r="BW61" s="90"/>
      <c r="BX61" s="90"/>
      <c r="BY61" s="90"/>
      <c r="BZ61" s="9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9"/>
      <c r="BM62" s="90"/>
      <c r="BN62" s="90"/>
      <c r="BO62" s="90"/>
      <c r="BP62" s="90"/>
      <c r="BQ62" s="90"/>
      <c r="BR62" s="90"/>
      <c r="BS62" s="90"/>
      <c r="BT62" s="90"/>
      <c r="BU62" s="90"/>
      <c r="BV62" s="90"/>
      <c r="BW62" s="90"/>
      <c r="BX62" s="90"/>
      <c r="BY62" s="90"/>
      <c r="BZ62" s="9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DCEh7E1ZhfSZkQPwLkof3gdFm7MKDREJv25D7EkPfQljqhldSrqAkJfjO6V6GodCbTvfdU7JAcqgNfV9jyjTw==" saltValue="gx0sXqsggcmugJfxRA6nR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472140</v>
      </c>
      <c r="D6" s="20">
        <f t="shared" si="3"/>
        <v>46</v>
      </c>
      <c r="E6" s="20">
        <f t="shared" si="3"/>
        <v>1</v>
      </c>
      <c r="F6" s="20">
        <f t="shared" si="3"/>
        <v>0</v>
      </c>
      <c r="G6" s="20">
        <f t="shared" si="3"/>
        <v>1</v>
      </c>
      <c r="H6" s="20" t="str">
        <f t="shared" si="3"/>
        <v>沖縄県　宮古島市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71.94</v>
      </c>
      <c r="P6" s="21">
        <f t="shared" si="3"/>
        <v>99.91</v>
      </c>
      <c r="Q6" s="21">
        <f t="shared" si="3"/>
        <v>3623</v>
      </c>
      <c r="R6" s="21">
        <f t="shared" si="3"/>
        <v>55724</v>
      </c>
      <c r="S6" s="21">
        <f t="shared" si="3"/>
        <v>203.9</v>
      </c>
      <c r="T6" s="21">
        <f t="shared" si="3"/>
        <v>273.29000000000002</v>
      </c>
      <c r="U6" s="21">
        <f t="shared" si="3"/>
        <v>54978</v>
      </c>
      <c r="V6" s="21">
        <f t="shared" si="3"/>
        <v>204.2</v>
      </c>
      <c r="W6" s="21">
        <f t="shared" si="3"/>
        <v>269.24</v>
      </c>
      <c r="X6" s="22">
        <f>IF(X7="",NA(),X7)</f>
        <v>112.53</v>
      </c>
      <c r="Y6" s="22">
        <f t="shared" ref="Y6:AG6" si="4">IF(Y7="",NA(),Y7)</f>
        <v>108.39</v>
      </c>
      <c r="Z6" s="22">
        <f t="shared" si="4"/>
        <v>106.9</v>
      </c>
      <c r="AA6" s="22">
        <f t="shared" si="4"/>
        <v>122.62</v>
      </c>
      <c r="AB6" s="22">
        <f t="shared" si="4"/>
        <v>111.49</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174</v>
      </c>
      <c r="AU6" s="22">
        <f t="shared" ref="AU6:BC6" si="6">IF(AU7="",NA(),AU7)</f>
        <v>171.71</v>
      </c>
      <c r="AV6" s="22">
        <f t="shared" si="6"/>
        <v>182.76</v>
      </c>
      <c r="AW6" s="22">
        <f t="shared" si="6"/>
        <v>180.43</v>
      </c>
      <c r="AX6" s="22">
        <f t="shared" si="6"/>
        <v>243.35</v>
      </c>
      <c r="AY6" s="22">
        <f t="shared" si="6"/>
        <v>360.86</v>
      </c>
      <c r="AZ6" s="22">
        <f t="shared" si="6"/>
        <v>350.79</v>
      </c>
      <c r="BA6" s="22">
        <f t="shared" si="6"/>
        <v>354.57</v>
      </c>
      <c r="BB6" s="22">
        <f t="shared" si="6"/>
        <v>357.74</v>
      </c>
      <c r="BC6" s="22">
        <f t="shared" si="6"/>
        <v>344.88</v>
      </c>
      <c r="BD6" s="21" t="str">
        <f>IF(BD7="","",IF(BD7="-","【-】","【"&amp;SUBSTITUTE(TEXT(BD7,"#,##0.00"),"-","△")&amp;"】"))</f>
        <v>【243.36】</v>
      </c>
      <c r="BE6" s="22">
        <f>IF(BE7="",NA(),BE7)</f>
        <v>208.49</v>
      </c>
      <c r="BF6" s="22">
        <f t="shared" ref="BF6:BN6" si="7">IF(BF7="",NA(),BF7)</f>
        <v>224.67</v>
      </c>
      <c r="BG6" s="22">
        <f t="shared" si="7"/>
        <v>214.16</v>
      </c>
      <c r="BH6" s="22">
        <f t="shared" si="7"/>
        <v>221.41</v>
      </c>
      <c r="BI6" s="22">
        <f t="shared" si="7"/>
        <v>221.92</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108.68</v>
      </c>
      <c r="BQ6" s="22">
        <f t="shared" ref="BQ6:BY6" si="8">IF(BQ7="",NA(),BQ7)</f>
        <v>102.9</v>
      </c>
      <c r="BR6" s="22">
        <f t="shared" si="8"/>
        <v>102.38</v>
      </c>
      <c r="BS6" s="22">
        <f t="shared" si="8"/>
        <v>110.43</v>
      </c>
      <c r="BT6" s="22">
        <f t="shared" si="8"/>
        <v>97.45</v>
      </c>
      <c r="BU6" s="22">
        <f t="shared" si="8"/>
        <v>103.32</v>
      </c>
      <c r="BV6" s="22">
        <f t="shared" si="8"/>
        <v>100.85</v>
      </c>
      <c r="BW6" s="22">
        <f t="shared" si="8"/>
        <v>103.79</v>
      </c>
      <c r="BX6" s="22">
        <f t="shared" si="8"/>
        <v>98.3</v>
      </c>
      <c r="BY6" s="22">
        <f t="shared" si="8"/>
        <v>98.89</v>
      </c>
      <c r="BZ6" s="21" t="str">
        <f>IF(BZ7="","",IF(BZ7="-","【-】","【"&amp;SUBSTITUTE(TEXT(BZ7,"#,##0.00"),"-","△")&amp;"】"))</f>
        <v>【97.82】</v>
      </c>
      <c r="CA6" s="22">
        <f>IF(CA7="",NA(),CA7)</f>
        <v>209.2</v>
      </c>
      <c r="CB6" s="22">
        <f t="shared" ref="CB6:CJ6" si="9">IF(CB7="",NA(),CB7)</f>
        <v>214.67</v>
      </c>
      <c r="CC6" s="22">
        <f t="shared" si="9"/>
        <v>216.36</v>
      </c>
      <c r="CD6" s="22">
        <f t="shared" si="9"/>
        <v>185.95</v>
      </c>
      <c r="CE6" s="22">
        <f t="shared" si="9"/>
        <v>214.59</v>
      </c>
      <c r="CF6" s="22">
        <f t="shared" si="9"/>
        <v>168.56</v>
      </c>
      <c r="CG6" s="22">
        <f t="shared" si="9"/>
        <v>167.1</v>
      </c>
      <c r="CH6" s="22">
        <f t="shared" si="9"/>
        <v>167.86</v>
      </c>
      <c r="CI6" s="22">
        <f t="shared" si="9"/>
        <v>173.68</v>
      </c>
      <c r="CJ6" s="22">
        <f t="shared" si="9"/>
        <v>174.52</v>
      </c>
      <c r="CK6" s="21" t="str">
        <f>IF(CK7="","",IF(CK7="-","【-】","【"&amp;SUBSTITUTE(TEXT(CK7,"#,##0.00"),"-","△")&amp;"】"))</f>
        <v>【177.56】</v>
      </c>
      <c r="CL6" s="22">
        <f>IF(CL7="",NA(),CL7)</f>
        <v>72.73</v>
      </c>
      <c r="CM6" s="22">
        <f t="shared" ref="CM6:CU6" si="10">IF(CM7="",NA(),CM7)</f>
        <v>70.61</v>
      </c>
      <c r="CN6" s="22">
        <f t="shared" si="10"/>
        <v>68.55</v>
      </c>
      <c r="CO6" s="22">
        <f t="shared" si="10"/>
        <v>70.430000000000007</v>
      </c>
      <c r="CP6" s="22">
        <f t="shared" si="10"/>
        <v>73.14</v>
      </c>
      <c r="CQ6" s="22">
        <f t="shared" si="10"/>
        <v>59.51</v>
      </c>
      <c r="CR6" s="22">
        <f t="shared" si="10"/>
        <v>59.91</v>
      </c>
      <c r="CS6" s="22">
        <f t="shared" si="10"/>
        <v>59.4</v>
      </c>
      <c r="CT6" s="22">
        <f t="shared" si="10"/>
        <v>59.24</v>
      </c>
      <c r="CU6" s="22">
        <f t="shared" si="10"/>
        <v>58.77</v>
      </c>
      <c r="CV6" s="21" t="str">
        <f>IF(CV7="","",IF(CV7="-","【-】","【"&amp;SUBSTITUTE(TEXT(CV7,"#,##0.00"),"-","△")&amp;"】"))</f>
        <v>【59.81】</v>
      </c>
      <c r="CW6" s="22">
        <f>IF(CW7="",NA(),CW7)</f>
        <v>86.07</v>
      </c>
      <c r="CX6" s="22">
        <f t="shared" ref="CX6:DF6" si="11">IF(CX7="",NA(),CX7)</f>
        <v>85.43</v>
      </c>
      <c r="CY6" s="22">
        <f t="shared" si="11"/>
        <v>87.91</v>
      </c>
      <c r="CZ6" s="22">
        <f t="shared" si="11"/>
        <v>88.12</v>
      </c>
      <c r="DA6" s="22">
        <f t="shared" si="11"/>
        <v>86.96</v>
      </c>
      <c r="DB6" s="22">
        <f t="shared" si="11"/>
        <v>87.08</v>
      </c>
      <c r="DC6" s="22">
        <f t="shared" si="11"/>
        <v>87.26</v>
      </c>
      <c r="DD6" s="22">
        <f t="shared" si="11"/>
        <v>87.57</v>
      </c>
      <c r="DE6" s="22">
        <f t="shared" si="11"/>
        <v>87.26</v>
      </c>
      <c r="DF6" s="22">
        <f t="shared" si="11"/>
        <v>86.95</v>
      </c>
      <c r="DG6" s="21" t="str">
        <f>IF(DG7="","",IF(DG7="-","【-】","【"&amp;SUBSTITUTE(TEXT(DG7,"#,##0.00"),"-","△")&amp;"】"))</f>
        <v>【89.42】</v>
      </c>
      <c r="DH6" s="22">
        <f>IF(DH7="",NA(),DH7)</f>
        <v>57.16</v>
      </c>
      <c r="DI6" s="22">
        <f t="shared" ref="DI6:DQ6" si="12">IF(DI7="",NA(),DI7)</f>
        <v>57.76</v>
      </c>
      <c r="DJ6" s="22">
        <f t="shared" si="12"/>
        <v>59.17</v>
      </c>
      <c r="DK6" s="22">
        <f t="shared" si="12"/>
        <v>58.42</v>
      </c>
      <c r="DL6" s="22">
        <f t="shared" si="12"/>
        <v>58.3</v>
      </c>
      <c r="DM6" s="22">
        <f t="shared" si="12"/>
        <v>48.55</v>
      </c>
      <c r="DN6" s="22">
        <f t="shared" si="12"/>
        <v>49.2</v>
      </c>
      <c r="DO6" s="22">
        <f t="shared" si="12"/>
        <v>50.01</v>
      </c>
      <c r="DP6" s="22">
        <f t="shared" si="12"/>
        <v>50.99</v>
      </c>
      <c r="DQ6" s="22">
        <f t="shared" si="12"/>
        <v>51.79</v>
      </c>
      <c r="DR6" s="21" t="str">
        <f>IF(DR7="","",IF(DR7="-","【-】","【"&amp;SUBSTITUTE(TEXT(DR7,"#,##0.00"),"-","△")&amp;"】"))</f>
        <v>【52.02】</v>
      </c>
      <c r="DS6" s="21">
        <f>IF(DS7="",NA(),DS7)</f>
        <v>0</v>
      </c>
      <c r="DT6" s="21">
        <f t="shared" ref="DT6:EB6" si="13">IF(DT7="",NA(),DT7)</f>
        <v>0</v>
      </c>
      <c r="DU6" s="21">
        <f t="shared" si="13"/>
        <v>0</v>
      </c>
      <c r="DV6" s="21">
        <f t="shared" si="13"/>
        <v>0</v>
      </c>
      <c r="DW6" s="21">
        <f t="shared" si="13"/>
        <v>0</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0.48</v>
      </c>
      <c r="EE6" s="22">
        <f t="shared" ref="EE6:EM6" si="14">IF(EE7="",NA(),EE7)</f>
        <v>0.87</v>
      </c>
      <c r="EF6" s="22">
        <f t="shared" si="14"/>
        <v>0.09</v>
      </c>
      <c r="EG6" s="22">
        <f t="shared" si="14"/>
        <v>0.25</v>
      </c>
      <c r="EH6" s="22">
        <f t="shared" si="14"/>
        <v>0.19</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472140</v>
      </c>
      <c r="D7" s="24">
        <v>46</v>
      </c>
      <c r="E7" s="24">
        <v>1</v>
      </c>
      <c r="F7" s="24">
        <v>0</v>
      </c>
      <c r="G7" s="24">
        <v>1</v>
      </c>
      <c r="H7" s="24" t="s">
        <v>92</v>
      </c>
      <c r="I7" s="24" t="s">
        <v>93</v>
      </c>
      <c r="J7" s="24" t="s">
        <v>94</v>
      </c>
      <c r="K7" s="24" t="s">
        <v>95</v>
      </c>
      <c r="L7" s="24" t="s">
        <v>96</v>
      </c>
      <c r="M7" s="24" t="s">
        <v>97</v>
      </c>
      <c r="N7" s="25" t="s">
        <v>98</v>
      </c>
      <c r="O7" s="25">
        <v>71.94</v>
      </c>
      <c r="P7" s="25">
        <v>99.91</v>
      </c>
      <c r="Q7" s="25">
        <v>3623</v>
      </c>
      <c r="R7" s="25">
        <v>55724</v>
      </c>
      <c r="S7" s="25">
        <v>203.9</v>
      </c>
      <c r="T7" s="25">
        <v>273.29000000000002</v>
      </c>
      <c r="U7" s="25">
        <v>54978</v>
      </c>
      <c r="V7" s="25">
        <v>204.2</v>
      </c>
      <c r="W7" s="25">
        <v>269.24</v>
      </c>
      <c r="X7" s="25">
        <v>112.53</v>
      </c>
      <c r="Y7" s="25">
        <v>108.39</v>
      </c>
      <c r="Z7" s="25">
        <v>106.9</v>
      </c>
      <c r="AA7" s="25">
        <v>122.62</v>
      </c>
      <c r="AB7" s="25">
        <v>111.49</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174</v>
      </c>
      <c r="AU7" s="25">
        <v>171.71</v>
      </c>
      <c r="AV7" s="25">
        <v>182.76</v>
      </c>
      <c r="AW7" s="25">
        <v>180.43</v>
      </c>
      <c r="AX7" s="25">
        <v>243.35</v>
      </c>
      <c r="AY7" s="25">
        <v>360.86</v>
      </c>
      <c r="AZ7" s="25">
        <v>350.79</v>
      </c>
      <c r="BA7" s="25">
        <v>354.57</v>
      </c>
      <c r="BB7" s="25">
        <v>357.74</v>
      </c>
      <c r="BC7" s="25">
        <v>344.88</v>
      </c>
      <c r="BD7" s="25">
        <v>243.36</v>
      </c>
      <c r="BE7" s="25">
        <v>208.49</v>
      </c>
      <c r="BF7" s="25">
        <v>224.67</v>
      </c>
      <c r="BG7" s="25">
        <v>214.16</v>
      </c>
      <c r="BH7" s="25">
        <v>221.41</v>
      </c>
      <c r="BI7" s="25">
        <v>221.92</v>
      </c>
      <c r="BJ7" s="25">
        <v>309.27999999999997</v>
      </c>
      <c r="BK7" s="25">
        <v>322.92</v>
      </c>
      <c r="BL7" s="25">
        <v>303.45999999999998</v>
      </c>
      <c r="BM7" s="25">
        <v>307.27999999999997</v>
      </c>
      <c r="BN7" s="25">
        <v>304.02</v>
      </c>
      <c r="BO7" s="25">
        <v>265.93</v>
      </c>
      <c r="BP7" s="25">
        <v>108.68</v>
      </c>
      <c r="BQ7" s="25">
        <v>102.9</v>
      </c>
      <c r="BR7" s="25">
        <v>102.38</v>
      </c>
      <c r="BS7" s="25">
        <v>110.43</v>
      </c>
      <c r="BT7" s="25">
        <v>97.45</v>
      </c>
      <c r="BU7" s="25">
        <v>103.32</v>
      </c>
      <c r="BV7" s="25">
        <v>100.85</v>
      </c>
      <c r="BW7" s="25">
        <v>103.79</v>
      </c>
      <c r="BX7" s="25">
        <v>98.3</v>
      </c>
      <c r="BY7" s="25">
        <v>98.89</v>
      </c>
      <c r="BZ7" s="25">
        <v>97.82</v>
      </c>
      <c r="CA7" s="25">
        <v>209.2</v>
      </c>
      <c r="CB7" s="25">
        <v>214.67</v>
      </c>
      <c r="CC7" s="25">
        <v>216.36</v>
      </c>
      <c r="CD7" s="25">
        <v>185.95</v>
      </c>
      <c r="CE7" s="25">
        <v>214.59</v>
      </c>
      <c r="CF7" s="25">
        <v>168.56</v>
      </c>
      <c r="CG7" s="25">
        <v>167.1</v>
      </c>
      <c r="CH7" s="25">
        <v>167.86</v>
      </c>
      <c r="CI7" s="25">
        <v>173.68</v>
      </c>
      <c r="CJ7" s="25">
        <v>174.52</v>
      </c>
      <c r="CK7" s="25">
        <v>177.56</v>
      </c>
      <c r="CL7" s="25">
        <v>72.73</v>
      </c>
      <c r="CM7" s="25">
        <v>70.61</v>
      </c>
      <c r="CN7" s="25">
        <v>68.55</v>
      </c>
      <c r="CO7" s="25">
        <v>70.430000000000007</v>
      </c>
      <c r="CP7" s="25">
        <v>73.14</v>
      </c>
      <c r="CQ7" s="25">
        <v>59.51</v>
      </c>
      <c r="CR7" s="25">
        <v>59.91</v>
      </c>
      <c r="CS7" s="25">
        <v>59.4</v>
      </c>
      <c r="CT7" s="25">
        <v>59.24</v>
      </c>
      <c r="CU7" s="25">
        <v>58.77</v>
      </c>
      <c r="CV7" s="25">
        <v>59.81</v>
      </c>
      <c r="CW7" s="25">
        <v>86.07</v>
      </c>
      <c r="CX7" s="25">
        <v>85.43</v>
      </c>
      <c r="CY7" s="25">
        <v>87.91</v>
      </c>
      <c r="CZ7" s="25">
        <v>88.12</v>
      </c>
      <c r="DA7" s="25">
        <v>86.96</v>
      </c>
      <c r="DB7" s="25">
        <v>87.08</v>
      </c>
      <c r="DC7" s="25">
        <v>87.26</v>
      </c>
      <c r="DD7" s="25">
        <v>87.57</v>
      </c>
      <c r="DE7" s="25">
        <v>87.26</v>
      </c>
      <c r="DF7" s="25">
        <v>86.95</v>
      </c>
      <c r="DG7" s="25">
        <v>89.42</v>
      </c>
      <c r="DH7" s="25">
        <v>57.16</v>
      </c>
      <c r="DI7" s="25">
        <v>57.76</v>
      </c>
      <c r="DJ7" s="25">
        <v>59.17</v>
      </c>
      <c r="DK7" s="25">
        <v>58.42</v>
      </c>
      <c r="DL7" s="25">
        <v>58.3</v>
      </c>
      <c r="DM7" s="25">
        <v>48.55</v>
      </c>
      <c r="DN7" s="25">
        <v>49.2</v>
      </c>
      <c r="DO7" s="25">
        <v>50.01</v>
      </c>
      <c r="DP7" s="25">
        <v>50.99</v>
      </c>
      <c r="DQ7" s="25">
        <v>51.79</v>
      </c>
      <c r="DR7" s="25">
        <v>52.02</v>
      </c>
      <c r="DS7" s="25">
        <v>0</v>
      </c>
      <c r="DT7" s="25">
        <v>0</v>
      </c>
      <c r="DU7" s="25">
        <v>0</v>
      </c>
      <c r="DV7" s="25">
        <v>0</v>
      </c>
      <c r="DW7" s="25">
        <v>0</v>
      </c>
      <c r="DX7" s="25">
        <v>17.11</v>
      </c>
      <c r="DY7" s="25">
        <v>18.329999999999998</v>
      </c>
      <c r="DZ7" s="25">
        <v>20.27</v>
      </c>
      <c r="EA7" s="25">
        <v>21.69</v>
      </c>
      <c r="EB7" s="25">
        <v>23.19</v>
      </c>
      <c r="EC7" s="25">
        <v>25.37</v>
      </c>
      <c r="ED7" s="25">
        <v>0.48</v>
      </c>
      <c r="EE7" s="25">
        <v>0.87</v>
      </c>
      <c r="EF7" s="25">
        <v>0.09</v>
      </c>
      <c r="EG7" s="25">
        <v>0.25</v>
      </c>
      <c r="EH7" s="25">
        <v>0.19</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平良　剛俊</cp:lastModifiedBy>
  <cp:lastPrinted>2025-01-31T03:50:09Z</cp:lastPrinted>
  <dcterms:created xsi:type="dcterms:W3CDTF">2025-01-24T06:56:46Z</dcterms:created>
  <dcterms:modified xsi:type="dcterms:W3CDTF">2025-01-31T05:08:30Z</dcterms:modified>
  <cp:category/>
</cp:coreProperties>
</file>