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01563\Desktop\"/>
    </mc:Choice>
  </mc:AlternateContent>
  <xr:revisionPtr revIDLastSave="0" documentId="13_ncr:1_{9E3B0E71-8FF4-4E3C-ADB5-7B35EA560EFE}" xr6:coauthVersionLast="36" xr6:coauthVersionMax="36" xr10:uidLastSave="{00000000-0000-0000-0000-000000000000}"/>
  <workbookProtection workbookAlgorithmName="SHA-512" workbookHashValue="5zSO2Qifybr0JVLP8DehABWKUhO2NF7GC9ppvEhFrqBdQnxM0jV4BfXcu4sm4TY8ZEQniYl+NOMSG8c9JnjdRg==" workbookSaltValue="qo+J+3EEsSzMqbjxG7KRE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AL10" i="4"/>
  <c r="B10" i="4"/>
  <c r="BB8" i="4"/>
  <c r="AT8" i="4"/>
  <c r="AL8" i="4"/>
  <c r="AD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<sst xmlns="http://schemas.openxmlformats.org/spreadsheetml/2006/main" count="228" uniqueCount="112">
  <si>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</si>
  <si>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</si>
  <si>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</si>
  <si>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</si>
  <si>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</si>
  <si>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</si>
  <si>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</si>
  <si>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</si>
  <si>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</si>
  <si>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</si>
  <si>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</si>
  <si>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</si>
  <si>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</si>
  <si>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</si>
  <si>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</si>
  <si>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</si>
  <si>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</si>
  <si>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</si>
  <si>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</si>
  <si>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</si>
  <si>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</si>
  <si>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</si>
  <si>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</si>
  <si>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</si>
  <si>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</si>
  <si>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</si>
  <si>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</si>
  <si>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</si>
  <si>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</si>
  <si>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</si>
  <si>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</si>
  <si>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</si>
  <si>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</si>
  <si>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</si>
  <si>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</si>
  <si>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</si>
  <si>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</si>
  <si>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</si>
  <si>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</si>
  <si>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</si>
  <si>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</si>
  <si>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</si>
  <si>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</si>
  <si>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</si>
  <si>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</si>
  <si>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</si>
  <si>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</si>
  <si>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</si>
  <si>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</si>
  <si>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</si>
  <si>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</si>
  <si>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</si>
  <si>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</si>
  <si>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</si>
  <si>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</si>
  <si>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</si>
  <si>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</si>
  <si>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</si>
  <si>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</si>
  <si>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</si>
  <si>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</si>
  <si>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</si>
  <si>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</si>
  <si>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</si>
  <si>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</si>
  <si>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</si>
  <si>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</si>
  <si>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</si>
  <si>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</si>
  <si>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</si>
  <si>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</si>
  <si>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</si>
  <si>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</si>
  <si>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</si>
  <si>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</si>
  <si>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</si>
  <si>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</si>
  <si>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</si>
  <si>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</si>
  <si>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</si>
  <si>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</si>
  <si>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</si>
  <si>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</si>
  <si>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</si>
  <si>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</si>
  <si>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</si>
  <si>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</si>
  <si>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</si>
  <si>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</si>
  <si>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</si>
  <si>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</si>
  <si>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</si>
  <si>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</si>
  <si>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宮古島市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</si>
  <si>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</si>
  <si>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</si>
  <si>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</si>
  <si>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</si>
  <si>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</si>
  <si>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</si>
  <si>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</si>
  <si>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</si>
  <si>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</si>
  <si>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</si>
  <si>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</si>
  <si>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</si>
  <si>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</si>
  <si>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</si>
  <si>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</si>
  <si>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①有形固定資産減価償却率は、前年度と比較し小幅に増加しており、全国平均及び類似団体平均値も上回っていることから、施設更新が必要である。　　　　　　　　　　　　　　　　②管路経年化率は今後、法定耐用年数を超える管路が増大することが予測されることから、計画的に管路の更新が必要である。　　　　　　　　　　　　　　　　　　　　　③管路更新率は、前年度と比較し増加しているが、全国平均及び類似団体平均値を下回っているため、今後老朽管路を計画的に更新する必要がある。</t>
    <rPh sb="14" eb="17">
      <t>ゼンネンド</t>
    </rPh>
    <rPh sb="18" eb="20">
      <t>ヒカク</t>
    </rPh>
    <rPh sb="21" eb="23">
      <t>コハバ</t>
    </rPh>
    <rPh sb="24" eb="26">
      <t>ゾウカ</t>
    </rPh>
    <rPh sb="31" eb="33">
      <t>ゼンコク</t>
    </rPh>
    <rPh sb="33" eb="35">
      <t>ヘイキン</t>
    </rPh>
    <rPh sb="35" eb="36">
      <t>オヨ</t>
    </rPh>
    <rPh sb="37" eb="39">
      <t>ルイジ</t>
    </rPh>
    <rPh sb="39" eb="41">
      <t>ダンタイ</t>
    </rPh>
    <rPh sb="41" eb="44">
      <t>ヘイキンチ</t>
    </rPh>
    <rPh sb="169" eb="172">
      <t>ゼンネンド</t>
    </rPh>
    <rPh sb="173" eb="175">
      <t>ヒカク</t>
    </rPh>
    <rPh sb="176" eb="178">
      <t>ゾウカ</t>
    </rPh>
    <rPh sb="184" eb="186">
      <t>ゼンコク</t>
    </rPh>
    <rPh sb="186" eb="188">
      <t>ヘイキン</t>
    </rPh>
    <rPh sb="188" eb="189">
      <t>オヨ</t>
    </rPh>
    <rPh sb="190" eb="192">
      <t>ルイジ</t>
    </rPh>
    <rPh sb="192" eb="194">
      <t>ダンタイ</t>
    </rPh>
    <rPh sb="194" eb="196">
      <t>ヘイキン</t>
    </rPh>
    <rPh sb="196" eb="197">
      <t>チ</t>
    </rPh>
    <phoneticPr fontId="4"/>
  </si>
  <si>
    <t>　経営の健全性・効率性については、単年度黒字を続け、財政面において概ね健全な経営状況と判断できる。一方、近年のリゾート開発等による水需要の増加に伴う水源開発、浄水施設の増設等に併せ、老朽化した施設整備･管路の更新が必要となっており、多額の経費が見込まれることから財源確保が課題となる。このため、施設更新計画や経営計画の見直し等の経営改善に取り組み、効率的かつ効果的な企業経営に努める必要がある。</t>
    <rPh sb="26" eb="29">
      <t>ザイセイメン</t>
    </rPh>
    <rPh sb="49" eb="51">
      <t>イッポウ</t>
    </rPh>
    <rPh sb="107" eb="109">
      <t>ヒツヨウ</t>
    </rPh>
    <rPh sb="162" eb="163">
      <t>トウ</t>
    </rPh>
    <rPh sb="164" eb="166">
      <t>ケイエイ</t>
    </rPh>
    <rPh sb="166" eb="168">
      <t>カイゼン</t>
    </rPh>
    <rPh sb="169" eb="170">
      <t>ト</t>
    </rPh>
    <rPh sb="171" eb="172">
      <t>ク</t>
    </rPh>
    <rPh sb="174" eb="177">
      <t>コウリツテキ</t>
    </rPh>
    <phoneticPr fontId="4"/>
  </si>
  <si>
    <t>①経常収支比率は、単年度収支が100%以上と黒字となっており、全国平均及び類似団体平均値も上回っていることから、健全な経営状況となっているが、今後の施設投資等に係る資金を確保するため、更なる費節減に取り組む必要がある。                                                                            ②累積欠損金比率については、累積欠損金は発生しておらず、健全な経営状況である。　　　　　　　　　　　　　③流動比率は、短期的(1年以内)な債務に対する支払い能力を表す指標で、当該値は200%を上回り前年度と比較し小幅に増加しているため支払能力は健全であるが、全国平均値と比較して、下回っている状況になっているため、単年度の支払い能力を高めるためにも経営改善を進めていく必要がある。　　　　　　　　　　　　　　　　　　④企業債残高対給水収益比率は、給水収益が増加しているため前年度より減となっている。　　　　　　　　　　　　　　　　　　　　　⑤料金回収率は、前年度と比較し全国平均及び類似団体平均値を大幅に上回っており、経営に必要な経費を料金で賄えている状況である。　　　　　　　　　　　　　　　　　　　　　　　　　　⑥給水原価は、全国平均及び類似団体平均値を上回っており、費用の削減が必要である。　　　　　　　　　　　　　　　　　　⑦施設利用率は、類似団体及び全国平均より上回っており有効に活用されている。　　　　　　　　　　　　　　　　⑧有収率は、前年度と比較し全国平均及び類似団体平均値を下回っているため、今後、配・給水管の更新及び漏水防止対策等に取り組み、有収率向上を図る必要がある。</t>
    <rPh sb="31" eb="33">
      <t>ゼンコク</t>
    </rPh>
    <rPh sb="33" eb="35">
      <t>ヘイキン</t>
    </rPh>
    <rPh sb="35" eb="36">
      <t>オヨ</t>
    </rPh>
    <rPh sb="37" eb="39">
      <t>ルイジ</t>
    </rPh>
    <rPh sb="39" eb="41">
      <t>ダンタイ</t>
    </rPh>
    <rPh sb="41" eb="44">
      <t>ヘイキンチ</t>
    </rPh>
    <rPh sb="45" eb="46">
      <t>ウエ</t>
    </rPh>
    <rPh sb="284" eb="287">
      <t>ゼンネンド</t>
    </rPh>
    <rPh sb="288" eb="290">
      <t>ヒカク</t>
    </rPh>
    <rPh sb="291" eb="293">
      <t>コハバ</t>
    </rPh>
    <rPh sb="294" eb="296">
      <t>ゾウカ</t>
    </rPh>
    <rPh sb="314" eb="316">
      <t>ゼンコク</t>
    </rPh>
    <rPh sb="408" eb="410">
      <t>キュウスイ</t>
    </rPh>
    <rPh sb="410" eb="412">
      <t>シュウエキ</t>
    </rPh>
    <rPh sb="413" eb="415">
      <t>ゾウカ</t>
    </rPh>
    <rPh sb="426" eb="427">
      <t>ゲン</t>
    </rPh>
    <rPh sb="463" eb="466">
      <t>ゼンネンド</t>
    </rPh>
    <rPh sb="467" eb="469">
      <t>ヒカク</t>
    </rPh>
    <rPh sb="474" eb="475">
      <t>オヨ</t>
    </rPh>
    <rPh sb="476" eb="478">
      <t>ルイジ</t>
    </rPh>
    <rPh sb="478" eb="480">
      <t>ダンタイ</t>
    </rPh>
    <rPh sb="480" eb="483">
      <t>ヘイキンチ</t>
    </rPh>
    <rPh sb="484" eb="486">
      <t>オオハバ</t>
    </rPh>
    <rPh sb="487" eb="489">
      <t>ウワマワ</t>
    </rPh>
    <rPh sb="613" eb="614">
      <t>オヨ</t>
    </rPh>
    <rPh sb="664" eb="666">
      <t>ヒカク</t>
    </rPh>
    <rPh sb="667" eb="669">
      <t>ゼンコク</t>
    </rPh>
    <rPh sb="669" eb="671">
      <t>ヘイキン</t>
    </rPh>
    <rPh sb="671" eb="672">
      <t>オヨ</t>
    </rPh>
    <rPh sb="673" eb="675">
      <t>ルイジ</t>
    </rPh>
    <rPh sb="675" eb="677">
      <t>ダンタイ</t>
    </rPh>
    <rPh sb="677" eb="680">
      <t>ヘイキンチ</t>
    </rPh>
    <rPh sb="681" eb="683">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</si>
</sst>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0.87</c:v>
                </c:pt>
                <c:pt idx="1">
                  <c:v>0.09</c:v>
                </c:pt>
                <c:pt idx="2">
                  <c:v>0.25</c:v>
                </c:pt>
                <c:pt idx="3">
                  <c:v>0.19</c:v>
                </c:pt>
                <c:pt idx="4">
                  <c:v>0.34</c:v>
                </c:pt>
              </c:numCache>
            </c:numRef>
          </c:val>
          <c:extLst>
            <c:ext xmlns:c16="http://schemas.microsoft.com/office/drawing/2014/chart" uri="{C3380CC4-5D6E-409C-BE32-E72D297353CC}">
              <c16:uniqueId val="{00000000-D6C7-442F-BFE4-F690521813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6C7-442F-BFE4-F690521813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70.61</c:v>
                </c:pt>
                <c:pt idx="1">
                  <c:v>68.55</c:v>
                </c:pt>
                <c:pt idx="2">
                  <c:v>70.430000000000007</c:v>
                </c:pt>
                <c:pt idx="3">
                  <c:v>73.14</c:v>
                </c:pt>
                <c:pt idx="4">
                  <c:v>75.58</c:v>
                </c:pt>
              </c:numCache>
            </c:numRef>
          </c:val>
          <c:extLst>
            <c:ext xmlns:c16="http://schemas.microsoft.com/office/drawing/2014/chart" uri="{C3380CC4-5D6E-409C-BE32-E72D297353CC}">
              <c16:uniqueId val="{00000000-7997-47C9-AC0E-9E6E9E10DE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7997-47C9-AC0E-9E6E9E10DE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85.43</c:v>
                </c:pt>
                <c:pt idx="1">
                  <c:v>87.91</c:v>
                </c:pt>
                <c:pt idx="2">
                  <c:v>88.12</c:v>
                </c:pt>
                <c:pt idx="3">
                  <c:v>86.96</c:v>
                </c:pt>
                <c:pt idx="4">
                  <c:v>85.34</c:v>
                </c:pt>
              </c:numCache>
            </c:numRef>
          </c:val>
          <c:extLst>
            <c:ext xmlns:c16="http://schemas.microsoft.com/office/drawing/2014/chart" uri="{C3380CC4-5D6E-409C-BE32-E72D297353CC}">
              <c16:uniqueId val="{00000000-4E7A-413F-9AB2-4C8540D506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E7A-413F-9AB2-4C8540D506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108.39</c:v>
                </c:pt>
                <c:pt idx="1">
                  <c:v>106.9</c:v>
                </c:pt>
                <c:pt idx="2">
                  <c:v>122.62</c:v>
                </c:pt>
                <c:pt idx="3">
                  <c:v>111.49</c:v>
                </c:pt>
                <c:pt idx="4">
                  <c:v>114.86</c:v>
                </c:pt>
              </c:numCache>
            </c:numRef>
          </c:val>
          <c:extLst>
            <c:ext xmlns:c16="http://schemas.microsoft.com/office/drawing/2014/chart" uri="{C3380CC4-5D6E-409C-BE32-E72D297353CC}">
              <c16:uniqueId val="{00000000-BE42-4D09-9FFB-0541DDB63D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E42-4D09-9FFB-0541DDB63D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57.76</c:v>
                </c:pt>
                <c:pt idx="1">
                  <c:v>59.17</c:v>
                </c:pt>
                <c:pt idx="2">
                  <c:v>58.42</c:v>
                </c:pt>
                <c:pt idx="3">
                  <c:v>58.3</c:v>
                </c:pt>
                <c:pt idx="4">
                  <c:v>59.21</c:v>
                </c:pt>
              </c:numCache>
            </c:numRef>
          </c:val>
          <c:extLst>
            <c:ext xmlns:c16="http://schemas.microsoft.com/office/drawing/2014/chart" uri="{C3380CC4-5D6E-409C-BE32-E72D297353CC}">
              <c16:uniqueId val="{00000000-FD47-42A4-ABB2-D31F887AB2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FD47-42A4-ABB2-D31F887AB2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95-4D3D-97D6-D67A49F0369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D695-4D3D-97D6-D67A49F0369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A7-4865-9150-EAFB3EF3B5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BA7-4865-9150-EAFB3EF3B5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171.71</c:v>
                </c:pt>
                <c:pt idx="1">
                  <c:v>182.76</c:v>
                </c:pt>
                <c:pt idx="2">
                  <c:v>180.43</c:v>
                </c:pt>
                <c:pt idx="3">
                  <c:v>243.35</c:v>
                </c:pt>
                <c:pt idx="4">
                  <c:v>250.73</c:v>
                </c:pt>
              </c:numCache>
            </c:numRef>
          </c:val>
          <c:extLst>
            <c:ext xmlns:c16="http://schemas.microsoft.com/office/drawing/2014/chart" uri="{C3380CC4-5D6E-409C-BE32-E72D297353CC}">
              <c16:uniqueId val="{00000000-B86A-4A90-B880-2339317BD4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86A-4A90-B880-2339317BD4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224.67</c:v>
                </c:pt>
                <c:pt idx="1">
                  <c:v>214.16</c:v>
                </c:pt>
                <c:pt idx="2">
                  <c:v>221.41</c:v>
                </c:pt>
                <c:pt idx="3">
                  <c:v>221.92</c:v>
                </c:pt>
                <c:pt idx="4">
                  <c:v>192.46</c:v>
                </c:pt>
              </c:numCache>
            </c:numRef>
          </c:val>
          <c:extLst>
            <c:ext xmlns:c16="http://schemas.microsoft.com/office/drawing/2014/chart" uri="{C3380CC4-5D6E-409C-BE32-E72D297353CC}">
              <c16:uniqueId val="{00000000-2914-4532-96FC-E6998E958F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914-4532-96FC-E6998E958F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102.9</c:v>
                </c:pt>
                <c:pt idx="1">
                  <c:v>102.38</c:v>
                </c:pt>
                <c:pt idx="2">
                  <c:v>110.43</c:v>
                </c:pt>
                <c:pt idx="3">
                  <c:v>97.45</c:v>
                </c:pt>
                <c:pt idx="4">
                  <c:v>110.5</c:v>
                </c:pt>
              </c:numCache>
            </c:numRef>
          </c:val>
          <c:extLst>
            <c:ext xmlns:c16="http://schemas.microsoft.com/office/drawing/2014/chart" uri="{C3380CC4-5D6E-409C-BE32-E72D297353CC}">
              <c16:uniqueId val="{00000000-F8CE-4F75-AE8C-05652A821D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8CE-4F75-AE8C-05652A821D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214.67</c:v>
                </c:pt>
                <c:pt idx="1">
                  <c:v>216.36</c:v>
                </c:pt>
                <c:pt idx="2">
                  <c:v>185.95</c:v>
                </c:pt>
                <c:pt idx="3">
                  <c:v>214.59</c:v>
                </c:pt>
                <c:pt idx="4">
                  <c:v>208.43</c:v>
                </c:pt>
              </c:numCache>
            </c:numRef>
          </c:val>
          <c:extLst>
            <c:ext xmlns:c16="http://schemas.microsoft.com/office/drawing/2014/chart" uri="{C3380CC4-5D6E-409C-BE32-E72D297353CC}">
              <c16:uniqueId val="{00000000-7AF0-452E-B058-71CF433506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AF0-452E-B058-71CF433506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沖縄県　宮古島市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55656</v>
      </c>
      <c r="AM8" s="68"/>
      <c r="AN8" s="68"/>
      <c r="AO8" s="68"/>
      <c r="AP8" s="68"/>
      <c r="AQ8" s="68"/>
      <c r="AR8" s="68"/>
      <c r="AS8" s="68"/>
      <c r="AT8" s="36">
        <f>データ!$S$6</f>
        <v>203.9</v>
      </c>
      <c r="AU8" s="37"/>
      <c r="AV8" s="37"/>
      <c r="AW8" s="37"/>
      <c r="AX8" s="37"/>
      <c r="AY8" s="37"/>
      <c r="AZ8" s="37"/>
      <c r="BA8" s="37"/>
      <c r="BB8" s="57">
        <f>データ!$T$6</f>
        <v>272.95999999999998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72.930000000000007</v>
      </c>
      <c r="J10" s="37"/>
      <c r="K10" s="37"/>
      <c r="L10" s="37"/>
      <c r="M10" s="37"/>
      <c r="N10" s="37"/>
      <c r="O10" s="67"/>
      <c r="P10" s="57">
        <f>データ!$P$6</f>
        <v>99.45</v>
      </c>
      <c r="Q10" s="57"/>
      <c r="R10" s="57"/>
      <c r="S10" s="57"/>
      <c r="T10" s="57"/>
      <c r="U10" s="57"/>
      <c r="V10" s="57"/>
      <c r="W10" s="68">
        <f>データ!$Q$6</f>
        <v>3623</v>
      </c>
      <c r="X10" s="68"/>
      <c r="Y10" s="68"/>
      <c r="Z10" s="68"/>
      <c r="AA10" s="68"/>
      <c r="AB10" s="68"/>
      <c r="AC10" s="68"/>
      <c r="AD10" s="2"/>
      <c r="AE10" s="2"/>
      <c r="AF10" s="2"/>
      <c r="AG10" s="2"/>
      <c r="AH10" s="2"/>
      <c r="AI10" s="2"/>
      <c r="AJ10" s="2"/>
      <c r="AK10" s="2"/>
      <c r="AL10" s="68">
        <f>データ!$U$6</f>
        <v>54350</v>
      </c>
      <c r="AM10" s="68"/>
      <c r="AN10" s="68"/>
      <c r="AO10" s="68"/>
      <c r="AP10" s="68"/>
      <c r="AQ10" s="68"/>
      <c r="AR10" s="68"/>
      <c r="AS10" s="68"/>
      <c r="AT10" s="36">
        <f>データ!$V$6</f>
        <v>204.2</v>
      </c>
      <c r="AU10" s="37"/>
      <c r="AV10" s="37"/>
      <c r="AW10" s="37"/>
      <c r="AX10" s="37"/>
      <c r="AY10" s="37"/>
      <c r="AZ10" s="37"/>
      <c r="BA10" s="37"/>
      <c r="BB10" s="57">
        <f>データ!$W$6</f>
        <v>266.16000000000003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pzm7VSxa+o6hQb6bsxmBROR05nrGZ5x128h7+bsTl62dt/zQAQ1owIgzvFWT2L1tlitrsYO8e6kxSzHnoDPGQ==" saltValue="iv+zF+EQ7zIPvzsltiC3S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472140</v>
      </c>
      <c r="D6" s="20">
        <f t="shared" si="3"/>
        <v>46</v>
      </c>
      <c r="E6" s="20">
        <f t="shared" si="3"/>
        <v>1</v>
      </c>
      <c r="F6" s="20">
        <f t="shared" si="3"/>
        <v>0</v>
      </c>
      <c r="G6" s="20">
        <f t="shared" si="3"/>
        <v>1</v>
      </c>
      <c r="H6" s="20" t="str">
        <f t="shared" si="3"/>
        <v>沖縄県　宮古島市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72.930000000000007</v>
      </c>
      <c r="P6" s="21">
        <f t="shared" si="3"/>
        <v>99.45</v>
      </c>
      <c r="Q6" s="21">
        <f t="shared" si="3"/>
        <v>3623</v>
      </c>
      <c r="R6" s="21">
        <f t="shared" si="3"/>
        <v>55656</v>
      </c>
      <c r="S6" s="21">
        <f t="shared" si="3"/>
        <v>203.9</v>
      </c>
      <c r="T6" s="21">
        <f t="shared" si="3"/>
        <v>272.95999999999998</v>
      </c>
      <c r="U6" s="21">
        <f t="shared" si="3"/>
        <v>54350</v>
      </c>
      <c r="V6" s="21">
        <f t="shared" si="3"/>
        <v>204.2</v>
      </c>
      <c r="W6" s="21">
        <f t="shared" si="3"/>
        <v>266.16000000000003</v>
      </c>
      <c r="X6" s="22">
        <f>IF(X7="",NA(),X7)</f>
        <v>108.39</v>
      </c>
      <c r="Y6" s="22">
        <f t="shared" ref="Y6:AG6" si="4">IF(Y7="",NA(),Y7)</f>
        <v>106.9</v>
      </c>
      <c r="Z6" s="22">
        <f t="shared" si="4"/>
        <v>122.62</v>
      </c>
      <c r="AA6" s="22">
        <f t="shared" si="4"/>
        <v>111.49</v>
      </c>
      <c r="AB6" s="22">
        <f t="shared" si="4"/>
        <v>114.86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171.71</v>
      </c>
      <c r="AU6" s="22">
        <f t="shared" ref="AU6:BC6" si="6">IF(AU7="",NA(),AU7)</f>
        <v>182.76</v>
      </c>
      <c r="AV6" s="22">
        <f t="shared" si="6"/>
        <v>180.43</v>
      </c>
      <c r="AW6" s="22">
        <f t="shared" si="6"/>
        <v>243.35</v>
      </c>
      <c r="AX6" s="22">
        <f t="shared" si="6"/>
        <v>250.73</v>
      </c>
      <c r="AY6" s="22">
        <f t="shared" si="6"/>
        <v>350.79</v>
      </c>
      <c r="AZ6" s="22">
        <f t="shared" si="6"/>
        <v>354.57</v>
      </c>
      <c r="BA6" s="22">
        <f t="shared" si="6"/>
        <v>357.74</v>
      </c>
      <c r="BB6" s="22">
        <f t="shared" si="6"/>
        <v>344.88</v>
      </c>
      <c r="BC6" s="22">
        <f t="shared" si="6"/>
        <v>326.02</v>
      </c>
      <c r="BD6" s="21" t="str">
        <f>IF(BD7="","",IF(BD7="-","【-】","【"&amp;SUBSTITUTE(TEXT(BD7,"#,##0.00"),"-","△")&amp;"】"))</f>
        <v>【239.69】</v>
      </c>
      <c r="BE6" s="22">
        <f>IF(BE7="",NA(),BE7)</f>
        <v>224.67</v>
      </c>
      <c r="BF6" s="22">
        <f t="shared" ref="BF6:BN6" si="7">IF(BF7="",NA(),BF7)</f>
        <v>214.16</v>
      </c>
      <c r="BG6" s="22">
        <f t="shared" si="7"/>
        <v>221.41</v>
      </c>
      <c r="BH6" s="22">
        <f t="shared" si="7"/>
        <v>221.92</v>
      </c>
      <c r="BI6" s="22">
        <f t="shared" si="7"/>
        <v>192.46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102.9</v>
      </c>
      <c r="BQ6" s="22">
        <f t="shared" ref="BQ6:BY6" si="8">IF(BQ7="",NA(),BQ7)</f>
        <v>102.38</v>
      </c>
      <c r="BR6" s="22">
        <f t="shared" si="8"/>
        <v>110.43</v>
      </c>
      <c r="BS6" s="22">
        <f t="shared" si="8"/>
        <v>97.45</v>
      </c>
      <c r="BT6" s="22">
        <f t="shared" si="8"/>
        <v>110.5</v>
      </c>
      <c r="BU6" s="22">
        <f t="shared" si="8"/>
        <v>100.85</v>
      </c>
      <c r="BV6" s="22">
        <f t="shared" si="8"/>
        <v>103.79</v>
      </c>
      <c r="BW6" s="22">
        <f t="shared" si="8"/>
        <v>98.3</v>
      </c>
      <c r="BX6" s="22">
        <f t="shared" si="8"/>
        <v>98.89</v>
      </c>
      <c r="BY6" s="22">
        <f t="shared" si="8"/>
        <v>99.25</v>
      </c>
      <c r="BZ6" s="21" t="str">
        <f>IF(BZ7="","",IF(BZ7="-","【-】","【"&amp;SUBSTITUTE(TEXT(BZ7,"#,##0.00"),"-","△")&amp;"】"))</f>
        <v>【97.59】</v>
      </c>
      <c r="CA6" s="22">
        <f>IF(CA7="",NA(),CA7)</f>
        <v>214.67</v>
      </c>
      <c r="CB6" s="22">
        <f t="shared" ref="CB6:CJ6" si="9">IF(CB7="",NA(),CB7)</f>
        <v>216.36</v>
      </c>
      <c r="CC6" s="22">
        <f t="shared" si="9"/>
        <v>185.95</v>
      </c>
      <c r="CD6" s="22">
        <f t="shared" si="9"/>
        <v>214.59</v>
      </c>
      <c r="CE6" s="22">
        <f t="shared" si="9"/>
        <v>208.43</v>
      </c>
      <c r="CF6" s="22">
        <f t="shared" si="9"/>
        <v>167.1</v>
      </c>
      <c r="CG6" s="22">
        <f t="shared" si="9"/>
        <v>167.86</v>
      </c>
      <c r="CH6" s="22">
        <f t="shared" si="9"/>
        <v>173.68</v>
      </c>
      <c r="CI6" s="22">
        <f t="shared" si="9"/>
        <v>174.52</v>
      </c>
      <c r="CJ6" s="22">
        <f t="shared" si="9"/>
        <v>178.92</v>
      </c>
      <c r="CK6" s="21" t="str">
        <f>IF(CK7="","",IF(CK7="-","【-】","【"&amp;SUBSTITUTE(TEXT(CK7,"#,##0.00"),"-","△")&amp;"】"))</f>
        <v>【181.66】</v>
      </c>
      <c r="CL6" s="22">
        <f>IF(CL7="",NA(),CL7)</f>
        <v>70.61</v>
      </c>
      <c r="CM6" s="22">
        <f t="shared" ref="CM6:CU6" si="10">IF(CM7="",NA(),CM7)</f>
        <v>68.55</v>
      </c>
      <c r="CN6" s="22">
        <f t="shared" si="10"/>
        <v>70.430000000000007</v>
      </c>
      <c r="CO6" s="22">
        <f t="shared" si="10"/>
        <v>73.14</v>
      </c>
      <c r="CP6" s="22">
        <f t="shared" si="10"/>
        <v>75.58</v>
      </c>
      <c r="CQ6" s="22">
        <f t="shared" si="10"/>
        <v>59.91</v>
      </c>
      <c r="CR6" s="22">
        <f t="shared" si="10"/>
        <v>59.4</v>
      </c>
      <c r="CS6" s="22">
        <f t="shared" si="10"/>
        <v>59.24</v>
      </c>
      <c r="CT6" s="22">
        <f t="shared" si="10"/>
        <v>58.77</v>
      </c>
      <c r="CU6" s="22">
        <f t="shared" si="10"/>
        <v>59.17</v>
      </c>
      <c r="CV6" s="21" t="str">
        <f>IF(CV7="","",IF(CV7="-","【-】","【"&amp;SUBSTITUTE(TEXT(CV7,"#,##0.00"),"-","△")&amp;"】"))</f>
        <v>【60.21】</v>
      </c>
      <c r="CW6" s="22">
        <f>IF(CW7="",NA(),CW7)</f>
        <v>85.43</v>
      </c>
      <c r="CX6" s="22">
        <f t="shared" ref="CX6:DF6" si="11">IF(CX7="",NA(),CX7)</f>
        <v>87.91</v>
      </c>
      <c r="CY6" s="22">
        <f t="shared" si="11"/>
        <v>88.12</v>
      </c>
      <c r="CZ6" s="22">
        <f t="shared" si="11"/>
        <v>86.96</v>
      </c>
      <c r="DA6" s="22">
        <f t="shared" si="11"/>
        <v>85.34</v>
      </c>
      <c r="DB6" s="22">
        <f t="shared" si="11"/>
        <v>87.26</v>
      </c>
      <c r="DC6" s="22">
        <f t="shared" si="11"/>
        <v>87.57</v>
      </c>
      <c r="DD6" s="22">
        <f t="shared" si="11"/>
        <v>87.26</v>
      </c>
      <c r="DE6" s="22">
        <f t="shared" si="11"/>
        <v>86.95</v>
      </c>
      <c r="DF6" s="22">
        <f t="shared" si="11"/>
        <v>86.58</v>
      </c>
      <c r="DG6" s="21" t="str">
        <f>IF(DG7="","",IF(DG7="-","【-】","【"&amp;SUBSTITUTE(TEXT(DG7,"#,##0.00"),"-","△")&amp;"】"))</f>
        <v>【89.21】</v>
      </c>
      <c r="DH6" s="22">
        <f>IF(DH7="",NA(),DH7)</f>
        <v>57.76</v>
      </c>
      <c r="DI6" s="22">
        <f t="shared" ref="DI6:DQ6" si="12">IF(DI7="",NA(),DI7)</f>
        <v>59.17</v>
      </c>
      <c r="DJ6" s="22">
        <f t="shared" si="12"/>
        <v>58.42</v>
      </c>
      <c r="DK6" s="22">
        <f t="shared" si="12"/>
        <v>58.3</v>
      </c>
      <c r="DL6" s="22">
        <f t="shared" si="12"/>
        <v>59.21</v>
      </c>
      <c r="DM6" s="22">
        <f t="shared" si="12"/>
        <v>49.2</v>
      </c>
      <c r="DN6" s="22">
        <f t="shared" si="12"/>
        <v>50.01</v>
      </c>
      <c r="DO6" s="22">
        <f t="shared" si="12"/>
        <v>50.99</v>
      </c>
      <c r="DP6" s="22">
        <f t="shared" si="12"/>
        <v>51.79</v>
      </c>
      <c r="DQ6" s="22">
        <f t="shared" si="12"/>
        <v>52.02</v>
      </c>
      <c r="DR6" s="21" t="str">
        <f>IF(DR7="","",IF(DR7="-","【-】","【"&amp;SUBSTITUTE(TEXT(DR7,"#,##0.00"),"-","△")&amp;"】"))</f>
        <v>【52.41】</v>
      </c>
      <c r="DS6" s="21">
        <f>IF(DS7="",NA(),DS7)</f>
        <v>0</v>
      </c>
      <c r="DT6" s="21">
        <f t="shared" ref="DT6:EB6" si="13">IF(DT7="",NA(),DT7)</f>
        <v>0</v>
      </c>
      <c r="DU6" s="21">
        <f t="shared" si="13"/>
        <v>0</v>
      </c>
      <c r="DV6" s="21">
        <f t="shared" si="13"/>
        <v>0</v>
      </c>
      <c r="DW6" s="21">
        <f t="shared" si="13"/>
        <v>0</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0.87</v>
      </c>
      <c r="EE6" s="22">
        <f t="shared" ref="EE6:EM6" si="14">IF(EE7="",NA(),EE7)</f>
        <v>0.09</v>
      </c>
      <c r="EF6" s="22">
        <f t="shared" si="14"/>
        <v>0.25</v>
      </c>
      <c r="EG6" s="22">
        <f t="shared" si="14"/>
        <v>0.19</v>
      </c>
      <c r="EH6" s="22">
        <f t="shared" si="14"/>
        <v>0.34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472140</v>
      </c>
      <c r="D7" s="24">
        <v>46</v>
      </c>
      <c r="E7" s="24">
        <v>1</v>
      </c>
      <c r="F7" s="24">
        <v>0</v>
      </c>
      <c r="G7" s="24">
        <v>1</v>
      </c>
      <c r="H7" s="24" t="s">
        <v>93</v>
      </c>
      <c r="I7" s="24" t="s">
        <v>94</v>
      </c>
      <c r="J7" s="24" t="s">
        <v>95</v>
      </c>
      <c r="K7" s="24" t="s">
        <v>96</v>
      </c>
      <c r="L7" s="24" t="s">
        <v>97</v>
      </c>
      <c r="M7" s="24" t="s">
        <v>98</v>
      </c>
      <c r="N7" s="25" t="s">
        <v>99</v>
      </c>
      <c r="O7" s="25">
        <v>72.930000000000007</v>
      </c>
      <c r="P7" s="25">
        <v>99.45</v>
      </c>
      <c r="Q7" s="25">
        <v>3623</v>
      </c>
      <c r="R7" s="25">
        <v>55656</v>
      </c>
      <c r="S7" s="25">
        <v>203.9</v>
      </c>
      <c r="T7" s="25">
        <v>272.95999999999998</v>
      </c>
      <c r="U7" s="25">
        <v>54350</v>
      </c>
      <c r="V7" s="25">
        <v>204.2</v>
      </c>
      <c r="W7" s="25">
        <v>266.16000000000003</v>
      </c>
      <c r="X7" s="25">
        <v>108.39</v>
      </c>
      <c r="Y7" s="25">
        <v>106.9</v>
      </c>
      <c r="Z7" s="25">
        <v>122.62</v>
      </c>
      <c r="AA7" s="25">
        <v>111.49</v>
      </c>
      <c r="AB7" s="25">
        <v>114.86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171.71</v>
      </c>
      <c r="AU7" s="25">
        <v>182.76</v>
      </c>
      <c r="AV7" s="25">
        <v>180.43</v>
      </c>
      <c r="AW7" s="25">
        <v>243.35</v>
      </c>
      <c r="AX7" s="25">
        <v>250.73</v>
      </c>
      <c r="AY7" s="25">
        <v>350.79</v>
      </c>
      <c r="AZ7" s="25">
        <v>354.57</v>
      </c>
      <c r="BA7" s="25">
        <v>357.74</v>
      </c>
      <c r="BB7" s="25">
        <v>344.88</v>
      </c>
      <c r="BC7" s="25">
        <v>326.02</v>
      </c>
      <c r="BD7" s="25">
        <v>239.69</v>
      </c>
      <c r="BE7" s="25">
        <v>224.67</v>
      </c>
      <c r="BF7" s="25">
        <v>214.16</v>
      </c>
      <c r="BG7" s="25">
        <v>221.41</v>
      </c>
      <c r="BH7" s="25">
        <v>221.92</v>
      </c>
      <c r="BI7" s="25">
        <v>192.46</v>
      </c>
      <c r="BJ7" s="25">
        <v>322.92</v>
      </c>
      <c r="BK7" s="25">
        <v>303.45999999999998</v>
      </c>
      <c r="BL7" s="25">
        <v>307.27999999999997</v>
      </c>
      <c r="BM7" s="25">
        <v>304.02</v>
      </c>
      <c r="BN7" s="25">
        <v>300.54000000000002</v>
      </c>
      <c r="BO7" s="25">
        <v>264.86</v>
      </c>
      <c r="BP7" s="25">
        <v>102.9</v>
      </c>
      <c r="BQ7" s="25">
        <v>102.38</v>
      </c>
      <c r="BR7" s="25">
        <v>110.43</v>
      </c>
      <c r="BS7" s="25">
        <v>97.45</v>
      </c>
      <c r="BT7" s="25">
        <v>110.5</v>
      </c>
      <c r="BU7" s="25">
        <v>100.85</v>
      </c>
      <c r="BV7" s="25">
        <v>103.79</v>
      </c>
      <c r="BW7" s="25">
        <v>98.3</v>
      </c>
      <c r="BX7" s="25">
        <v>98.89</v>
      </c>
      <c r="BY7" s="25">
        <v>99.25</v>
      </c>
      <c r="BZ7" s="25">
        <v>97.59</v>
      </c>
      <c r="CA7" s="25">
        <v>214.67</v>
      </c>
      <c r="CB7" s="25">
        <v>216.36</v>
      </c>
      <c r="CC7" s="25">
        <v>185.95</v>
      </c>
      <c r="CD7" s="25">
        <v>214.59</v>
      </c>
      <c r="CE7" s="25">
        <v>208.43</v>
      </c>
      <c r="CF7" s="25">
        <v>167.1</v>
      </c>
      <c r="CG7" s="25">
        <v>167.86</v>
      </c>
      <c r="CH7" s="25">
        <v>173.68</v>
      </c>
      <c r="CI7" s="25">
        <v>174.52</v>
      </c>
      <c r="CJ7" s="25">
        <v>178.92</v>
      </c>
      <c r="CK7" s="25">
        <v>181.66</v>
      </c>
      <c r="CL7" s="25">
        <v>70.61</v>
      </c>
      <c r="CM7" s="25">
        <v>68.55</v>
      </c>
      <c r="CN7" s="25">
        <v>70.430000000000007</v>
      </c>
      <c r="CO7" s="25">
        <v>73.14</v>
      </c>
      <c r="CP7" s="25">
        <v>75.58</v>
      </c>
      <c r="CQ7" s="25">
        <v>59.91</v>
      </c>
      <c r="CR7" s="25">
        <v>59.4</v>
      </c>
      <c r="CS7" s="25">
        <v>59.24</v>
      </c>
      <c r="CT7" s="25">
        <v>58.77</v>
      </c>
      <c r="CU7" s="25">
        <v>59.17</v>
      </c>
      <c r="CV7" s="25">
        <v>60.21</v>
      </c>
      <c r="CW7" s="25">
        <v>85.43</v>
      </c>
      <c r="CX7" s="25">
        <v>87.91</v>
      </c>
      <c r="CY7" s="25">
        <v>88.12</v>
      </c>
      <c r="CZ7" s="25">
        <v>86.96</v>
      </c>
      <c r="DA7" s="25">
        <v>85.34</v>
      </c>
      <c r="DB7" s="25">
        <v>87.26</v>
      </c>
      <c r="DC7" s="25">
        <v>87.57</v>
      </c>
      <c r="DD7" s="25">
        <v>87.26</v>
      </c>
      <c r="DE7" s="25">
        <v>86.95</v>
      </c>
      <c r="DF7" s="25">
        <v>86.58</v>
      </c>
      <c r="DG7" s="25">
        <v>89.21</v>
      </c>
      <c r="DH7" s="25">
        <v>57.76</v>
      </c>
      <c r="DI7" s="25">
        <v>59.17</v>
      </c>
      <c r="DJ7" s="25">
        <v>58.42</v>
      </c>
      <c r="DK7" s="25">
        <v>58.3</v>
      </c>
      <c r="DL7" s="25">
        <v>59.21</v>
      </c>
      <c r="DM7" s="25">
        <v>49.2</v>
      </c>
      <c r="DN7" s="25">
        <v>50.01</v>
      </c>
      <c r="DO7" s="25">
        <v>50.99</v>
      </c>
      <c r="DP7" s="25">
        <v>51.79</v>
      </c>
      <c r="DQ7" s="25">
        <v>52.02</v>
      </c>
      <c r="DR7" s="25">
        <v>52.41</v>
      </c>
      <c r="DS7" s="25">
        <v>0</v>
      </c>
      <c r="DT7" s="25">
        <v>0</v>
      </c>
      <c r="DU7" s="25">
        <v>0</v>
      </c>
      <c r="DV7" s="25">
        <v>0</v>
      </c>
      <c r="DW7" s="25">
        <v>0</v>
      </c>
      <c r="DX7" s="25">
        <v>18.329999999999998</v>
      </c>
      <c r="DY7" s="25">
        <v>20.27</v>
      </c>
      <c r="DZ7" s="25">
        <v>21.69</v>
      </c>
      <c r="EA7" s="25">
        <v>23.19</v>
      </c>
      <c r="EB7" s="25">
        <v>24.61</v>
      </c>
      <c r="EC7" s="25">
        <v>26.78</v>
      </c>
      <c r="ED7" s="25">
        <v>0.87</v>
      </c>
      <c r="EE7" s="25">
        <v>0.09</v>
      </c>
      <c r="EF7" s="25">
        <v>0.25</v>
      </c>
      <c r="EG7" s="25">
        <v>0.19</v>
      </c>
      <c r="EH7" s="25">
        <v>0.34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長間　愛美里</cp:lastModifiedBy>
  <cp:lastPrinted>2026-01-27T01:52:05Z</cp:lastPrinted>
  <dcterms:created xsi:type="dcterms:W3CDTF">2025-12-12T09:25:37Z</dcterms:created>
  <dcterms:modified xsi:type="dcterms:W3CDTF">2026-01-27T01:58:14Z</dcterms:modified>
  <cp:category/>
</cp:coreProperties>
</file>