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63\Desktop\新しいフォルダー\"/>
    </mc:Choice>
  </mc:AlternateContent>
  <xr:revisionPtr revIDLastSave="0" documentId="8_{B8AC6D28-E212-475D-B3B4-6ADC0A58C721}" xr6:coauthVersionLast="36" xr6:coauthVersionMax="36" xr10:uidLastSave="{00000000-0000-0000-0000-000000000000}"/>
  <bookViews>
    <workbookView xWindow="0" yWindow="0" windowWidth="28800" windowHeight="12105" xr2:uid="{42994C34-3AE5-4A17-A402-3C1EBE8BBB8A}"/>
  </bookViews>
  <sheets>
    <sheet name="料金計算表" sheetId="1" r:id="rId1"/>
  </sheets>
  <definedNames>
    <definedName name="_xlnm.Print_Area" localSheetId="0">料金計算表!$A$1:$T$17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s="1"/>
  <c r="D14" i="1"/>
  <c r="M6" i="1" s="1"/>
  <c r="S10" i="1"/>
  <c r="D10" i="1"/>
  <c r="L10" i="1" s="1"/>
  <c r="N10" i="1" s="1"/>
  <c r="S9" i="1"/>
  <c r="D9" i="1"/>
  <c r="L9" i="1" s="1"/>
  <c r="N9" i="1" s="1"/>
  <c r="R8" i="1"/>
  <c r="S8" i="1" s="1"/>
  <c r="D8" i="1"/>
  <c r="E8" i="1" s="1"/>
  <c r="D7" i="1"/>
  <c r="L7" i="1" s="1"/>
  <c r="D6" i="1"/>
  <c r="E6" i="1" s="1"/>
  <c r="M7" i="1" l="1"/>
  <c r="E7" i="1"/>
  <c r="F7" i="1" s="1"/>
  <c r="G7" i="1" s="1"/>
  <c r="Q7" i="1" s="1"/>
  <c r="M8" i="1"/>
  <c r="N7" i="1"/>
  <c r="F6" i="1"/>
  <c r="G6" i="1" s="1"/>
  <c r="F8" i="1"/>
  <c r="G8" i="1" s="1"/>
  <c r="F15" i="1"/>
  <c r="G15" i="1" s="1"/>
  <c r="E9" i="1"/>
  <c r="E10" i="1"/>
  <c r="E14" i="1"/>
  <c r="L6" i="1"/>
  <c r="N6" i="1" s="1"/>
  <c r="L8" i="1"/>
  <c r="N8" i="1" l="1"/>
  <c r="I7" i="1"/>
  <c r="J7" i="1" s="1"/>
  <c r="R7" i="1"/>
  <c r="S7" i="1" s="1"/>
  <c r="I8" i="1"/>
  <c r="J8" i="1" s="1"/>
  <c r="F14" i="1"/>
  <c r="G14" i="1" s="1"/>
  <c r="F10" i="1"/>
  <c r="G10" i="1" s="1"/>
  <c r="J10" i="1" s="1"/>
  <c r="Q6" i="1"/>
  <c r="F9" i="1"/>
  <c r="G9" i="1" s="1"/>
  <c r="J9" i="1" s="1"/>
  <c r="R6" i="1" l="1"/>
  <c r="S6" i="1" s="1"/>
  <c r="I6" i="1"/>
  <c r="J6" i="1" s="1"/>
</calcChain>
</file>

<file path=xl/sharedStrings.xml><?xml version="1.0" encoding="utf-8"?>
<sst xmlns="http://schemas.openxmlformats.org/spreadsheetml/2006/main" count="36" uniqueCount="30">
  <si>
    <t>ここに使用水量を　             　　入力して下さい→</t>
    <rPh sb="3" eb="5">
      <t>シヨウ</t>
    </rPh>
    <rPh sb="5" eb="7">
      <t>スイリョウ</t>
    </rPh>
    <rPh sb="24" eb="26">
      <t>ニュウリョク</t>
    </rPh>
    <rPh sb="28" eb="29">
      <t>クダ</t>
    </rPh>
    <phoneticPr fontId="3"/>
  </si>
  <si>
    <r>
      <t xml:space="preserve">上水道料金(円） </t>
    </r>
    <r>
      <rPr>
        <b/>
        <sz val="14"/>
        <color indexed="10"/>
        <rFont val="ＭＳ Ｐ明朝"/>
        <family val="1"/>
        <charset val="128"/>
      </rPr>
      <t>消費税１０％</t>
    </r>
    <rPh sb="0" eb="3">
      <t>ジョウスイドウ</t>
    </rPh>
    <rPh sb="3" eb="5">
      <t>リョウキン</t>
    </rPh>
    <rPh sb="6" eb="7">
      <t>エン</t>
    </rPh>
    <rPh sb="9" eb="12">
      <t>ショウヒゼイ</t>
    </rPh>
    <phoneticPr fontId="3"/>
  </si>
  <si>
    <t>上下水道料金（農業・魚集含む）</t>
    <rPh sb="0" eb="4">
      <t>ジョウゲスイドウ</t>
    </rPh>
    <rPh sb="4" eb="6">
      <t>リョウキン</t>
    </rPh>
    <rPh sb="7" eb="9">
      <t>ノウギョウ</t>
    </rPh>
    <rPh sb="10" eb="12">
      <t>ギョシュウ</t>
    </rPh>
    <rPh sb="12" eb="13">
      <t>フク</t>
    </rPh>
    <phoneticPr fontId="3"/>
  </si>
  <si>
    <t>上水・公共下水道(半月)</t>
    <rPh sb="0" eb="2">
      <t>ジョウスイ</t>
    </rPh>
    <rPh sb="3" eb="8">
      <t>コウキョウゲスドウ</t>
    </rPh>
    <rPh sb="9" eb="11">
      <t>ハンツキ</t>
    </rPh>
    <phoneticPr fontId="3"/>
  </si>
  <si>
    <t>農業･漁業集落排水</t>
    <rPh sb="0" eb="1">
      <t>ノウ</t>
    </rPh>
    <rPh sb="1" eb="2">
      <t>ギョウ</t>
    </rPh>
    <rPh sb="3" eb="4">
      <t>ギョ</t>
    </rPh>
    <rPh sb="4" eb="5">
      <t>ギョウ</t>
    </rPh>
    <rPh sb="5" eb="7">
      <t>シュウラク</t>
    </rPh>
    <rPh sb="7" eb="9">
      <t>ハイスイ</t>
    </rPh>
    <phoneticPr fontId="3"/>
  </si>
  <si>
    <t>用途区分</t>
    <rPh sb="0" eb="2">
      <t>ヨウト</t>
    </rPh>
    <rPh sb="2" eb="4">
      <t>クブン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</si>
  <si>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</si>
  <si>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</si>
  <si>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本体料金合計</t>
    <rPh sb="0" eb="2">
      <t>ホンタイ</t>
    </rPh>
    <rPh sb="2" eb="4">
      <t>リョウキン</t>
    </rPh>
    <rPh sb="4" eb="5">
      <t>ゴウ</t>
    </rPh>
    <rPh sb="5" eb="6">
      <t>ケイ</t>
    </rPh>
    <phoneticPr fontId="3"/>
  </si>
  <si>
    <t>消費税額</t>
    <rPh sb="0" eb="3">
      <t>ショウヒゼイ</t>
    </rPh>
    <rPh sb="3" eb="4">
      <t>ガク</t>
    </rPh>
    <phoneticPr fontId="3"/>
  </si>
  <si>
    <t>上水道料金総額</t>
    <rPh sb="0" eb="3">
      <t>ジョウスイドウ</t>
    </rPh>
    <rPh sb="3" eb="5">
      <t>リョウキン</t>
    </rPh>
    <rPh sb="5" eb="7">
      <t>ソウガク</t>
    </rPh>
    <phoneticPr fontId="3"/>
  </si>
  <si>
    <t>公共・農業・　魚集料金</t>
    <rPh sb="0" eb="2">
      <t>コウキョウ</t>
    </rPh>
    <rPh sb="3" eb="5">
      <t>ノウギョウ</t>
    </rPh>
    <rPh sb="7" eb="8">
      <t>サカナ</t>
    </rPh>
    <rPh sb="8" eb="9">
      <t>シュウ</t>
    </rPh>
    <rPh sb="9" eb="11">
      <t>リョウキン</t>
    </rPh>
    <phoneticPr fontId="3"/>
  </si>
  <si>
    <t>上下合計</t>
    <rPh sb="0" eb="2">
      <t>ジョウゲ</t>
    </rPh>
    <rPh sb="2" eb="4">
      <t>ゴウケイ</t>
    </rPh>
    <phoneticPr fontId="3"/>
  </si>
  <si>
    <t>上水半月</t>
    <rPh sb="0" eb="2">
      <t>ジョウスイ</t>
    </rPh>
    <rPh sb="2" eb="4">
      <t>ハンツキ</t>
    </rPh>
    <phoneticPr fontId="3"/>
  </si>
  <si>
    <t>下水半月</t>
    <rPh sb="0" eb="2">
      <t>ゲスイ</t>
    </rPh>
    <rPh sb="2" eb="4">
      <t>ハンツキ</t>
    </rPh>
    <phoneticPr fontId="3"/>
  </si>
  <si>
    <t>合　　計</t>
    <rPh sb="0" eb="1">
      <t>ゴウ</t>
    </rPh>
    <rPh sb="3" eb="4">
      <t>ケイ</t>
    </rPh>
    <phoneticPr fontId="3"/>
  </si>
  <si>
    <t>上水料金</t>
    <rPh sb="0" eb="2">
      <t>ジョウスイ</t>
    </rPh>
    <rPh sb="2" eb="4">
      <t>リョウキン</t>
    </rPh>
    <phoneticPr fontId="3"/>
  </si>
  <si>
    <t>農･漁集落排水料金</t>
    <rPh sb="0" eb="1">
      <t>ノウ</t>
    </rPh>
    <rPh sb="2" eb="3">
      <t>ギョ</t>
    </rPh>
    <rPh sb="3" eb="5">
      <t>シュウラク</t>
    </rPh>
    <rPh sb="5" eb="7">
      <t>ハイスイ</t>
    </rPh>
    <rPh sb="7" eb="9">
      <t>リョウキン</t>
    </rPh>
    <phoneticPr fontId="3"/>
  </si>
  <si>
    <t>上集排合計</t>
    <rPh sb="0" eb="1">
      <t>ウエ</t>
    </rPh>
    <rPh sb="1" eb="3">
      <t>シュウハイ</t>
    </rPh>
    <rPh sb="3" eb="4">
      <t>ゴウ</t>
    </rPh>
    <rPh sb="4" eb="5">
      <t>ケイ</t>
    </rPh>
    <phoneticPr fontId="3"/>
  </si>
  <si>
    <t>一般用</t>
    <rPh sb="0" eb="2">
      <t>イッパン</t>
    </rPh>
    <rPh sb="2" eb="3">
      <t>ヨウ</t>
    </rPh>
    <phoneticPr fontId="3"/>
  </si>
  <si>
    <t>営業用</t>
    <rPh sb="0" eb="3">
      <t>エイギョウヨウ</t>
    </rPh>
    <phoneticPr fontId="3"/>
  </si>
  <si>
    <t>官公署用</t>
    <rPh sb="0" eb="3">
      <t>カンコウショ</t>
    </rPh>
    <rPh sb="3" eb="4">
      <t>ヨウ</t>
    </rPh>
    <phoneticPr fontId="3"/>
  </si>
  <si>
    <t>臨時用</t>
    <rPh sb="0" eb="2">
      <t>リンジ</t>
    </rPh>
    <rPh sb="2" eb="3">
      <t>ヨウ</t>
    </rPh>
    <phoneticPr fontId="3"/>
  </si>
  <si>
    <t>船舶用</t>
    <rPh sb="0" eb="3">
      <t>センパクヨウ</t>
    </rPh>
    <phoneticPr fontId="3"/>
  </si>
  <si>
    <t>公共・農業・魚集　料金(円）</t>
    <rPh sb="0" eb="2">
      <t>コウキョウ</t>
    </rPh>
    <rPh sb="3" eb="5">
      <t>ノウギョウ</t>
    </rPh>
    <rPh sb="6" eb="7">
      <t>ギョ</t>
    </rPh>
    <rPh sb="7" eb="8">
      <t>シュウ</t>
    </rPh>
    <rPh sb="9" eb="11">
      <t>リョウキン</t>
    </rPh>
    <rPh sb="12" eb="13">
      <t>エン</t>
    </rPh>
    <phoneticPr fontId="3"/>
  </si>
  <si>
    <t>※　宮古島市給水条例31条２項　　　　　　　　　　　　　　　　　　　　　　　　　　　　　　　　　　　　　　　　　　　　　　　　　　　　　　使用日数が15日以下のときは、第28条の規定による料金の合計額から基本料金の２分の１を除いた額とする。　(農業・漁業集落排水は、半月調定はありませんR8.1.30現在。）</t>
    <rPh sb="2" eb="6">
      <t>ミヤコジマシ</t>
    </rPh>
    <rPh sb="6" eb="8">
      <t>キュウスイ</t>
    </rPh>
    <rPh sb="8" eb="10">
      <t>ジョウレイ</t>
    </rPh>
    <rPh sb="12" eb="13">
      <t>ジョウ</t>
    </rPh>
    <rPh sb="14" eb="15">
      <t>コウ</t>
    </rPh>
    <rPh sb="122" eb="124">
      <t>ノウギョウ</t>
    </rPh>
    <rPh sb="125" eb="127">
      <t>ギョギョウ</t>
    </rPh>
    <rPh sb="127" eb="129">
      <t>シュウラク</t>
    </rPh>
    <rPh sb="129" eb="131">
      <t>ハイスイ</t>
    </rPh>
    <rPh sb="133" eb="135">
      <t>ハンツキ</t>
    </rPh>
    <rPh sb="135" eb="137">
      <t>チョウテイ</t>
    </rPh>
    <rPh sb="150" eb="152">
      <t>ゲンザイ</t>
    </rPh>
    <phoneticPr fontId="3"/>
  </si>
  <si>
    <t>下水道料金総額</t>
    <rPh sb="0" eb="2">
      <t>ゲスイ</t>
    </rPh>
    <rPh sb="3" eb="5">
      <t>リョウキン</t>
    </rPh>
    <rPh sb="5" eb="7">
      <t>ソウガク</t>
    </rPh>
    <phoneticPr fontId="3"/>
  </si>
  <si>
    <t>一般用</t>
    <rPh sb="0" eb="3">
      <t>イッパンヨウ</t>
    </rPh>
    <phoneticPr fontId="3"/>
  </si>
  <si>
    <t>※　R8.4.1下水道料金改定 (４月使用量５月請求分から適用。)</t>
    <rPh sb="8" eb="11">
      <t>ゲスイドウ</t>
    </rPh>
    <rPh sb="11" eb="13">
      <t>リョウキン</t>
    </rPh>
    <rPh sb="13" eb="15">
      <t>カイテイ</t>
    </rPh>
    <rPh sb="18" eb="19">
      <t>ガツ</t>
    </rPh>
    <rPh sb="19" eb="21">
      <t>シヨウ</t>
    </rPh>
    <rPh sb="21" eb="22">
      <t>リョウ</t>
    </rPh>
    <rPh sb="23" eb="24">
      <t>ガツ</t>
    </rPh>
    <rPh sb="24" eb="27">
      <t>セイキュウブン</t>
    </rPh>
    <rPh sb="29" eb="31">
      <t>テキヨウ</t>
    </rPh>
    <phoneticPr fontId="3"/>
  </si>
  <si>
    <t>宮 古 島 市 上 下 水 道 料 金 計 算 表　　            　　　　　　　　　　　　　　　　　　              　　　※　R8.4.1下水道料金改定 (４月使用量５月請求分から適用。)</t>
    <rPh sb="0" eb="1">
      <t>ミヤ</t>
    </rPh>
    <rPh sb="2" eb="3">
      <t>フル</t>
    </rPh>
    <rPh sb="4" eb="5">
      <t>シマ</t>
    </rPh>
    <rPh sb="6" eb="7">
      <t>シ</t>
    </rPh>
    <rPh sb="8" eb="9">
      <t>ウエ</t>
    </rPh>
    <rPh sb="10" eb="11">
      <t>シタ</t>
    </rPh>
    <rPh sb="12" eb="13">
      <t>ミズ</t>
    </rPh>
    <rPh sb="14" eb="15">
      <t>ミチ</t>
    </rPh>
    <rPh sb="16" eb="17">
      <t>リョウ</t>
    </rPh>
    <rPh sb="18" eb="19">
      <t>カネ</t>
    </rPh>
    <rPh sb="20" eb="21">
      <t>ケイ</t>
    </rPh>
    <rPh sb="22" eb="23">
      <t>サン</t>
    </rPh>
    <rPh sb="24" eb="25">
      <t>オモテ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</si>
</sst>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 ㎥&quot;"/>
  </numFmts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distributed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38" fontId="2" fillId="6" borderId="3" xfId="1" applyFont="1" applyFill="1" applyBorder="1">
      <alignment vertical="center"/>
    </xf>
    <xf numFmtId="38" fontId="2" fillId="7" borderId="3" xfId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2" fillId="5" borderId="3" xfId="0" applyNumberFormat="1" applyFont="1" applyFill="1" applyBorder="1" applyAlignment="1">
      <alignment vertical="center" shrinkToFit="1"/>
    </xf>
    <xf numFmtId="38" fontId="2" fillId="4" borderId="3" xfId="0" applyNumberFormat="1" applyFont="1" applyFill="1" applyBorder="1" applyAlignment="1">
      <alignment vertical="center" shrinkToFit="1"/>
    </xf>
    <xf numFmtId="38" fontId="2" fillId="0" borderId="0" xfId="0" applyNumberFormat="1" applyFont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7" xfId="1" applyFont="1" applyBorder="1" applyAlignment="1">
      <alignment vertical="center" shrinkToFit="1"/>
    </xf>
    <xf numFmtId="38" fontId="6" fillId="0" borderId="0" xfId="0" applyNumberFormat="1" applyFont="1" applyBorder="1" applyAlignment="1">
      <alignment horizontal="center" vertical="center" shrinkToFit="1"/>
    </xf>
    <xf numFmtId="38" fontId="5" fillId="0" borderId="14" xfId="0" applyNumberFormat="1" applyFont="1" applyFill="1" applyBorder="1" applyAlignment="1">
      <alignment horizontal="center" vertical="center" shrinkToFit="1"/>
    </xf>
    <xf numFmtId="38" fontId="5" fillId="0" borderId="3" xfId="0" applyNumberFormat="1" applyFont="1" applyFill="1" applyBorder="1" applyAlignment="1">
      <alignment vertical="center" shrinkToFit="1"/>
    </xf>
    <xf numFmtId="38" fontId="5" fillId="0" borderId="15" xfId="0" applyNumberFormat="1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38" fontId="6" fillId="0" borderId="20" xfId="1" applyFont="1" applyBorder="1" applyAlignment="1">
      <alignment vertical="center" shrinkToFit="1"/>
    </xf>
    <xf numFmtId="38" fontId="6" fillId="0" borderId="21" xfId="1" applyFont="1" applyBorder="1" applyAlignment="1">
      <alignment vertical="center" shrinkToFit="1"/>
    </xf>
    <xf numFmtId="38" fontId="5" fillId="0" borderId="24" xfId="0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shrinkToFit="1"/>
    </xf>
    <xf numFmtId="38" fontId="5" fillId="0" borderId="26" xfId="0" applyNumberFormat="1" applyFont="1" applyFill="1" applyBorder="1" applyAlignment="1">
      <alignment vertical="center" shrinkToFit="1"/>
    </xf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shrinkToFit="1"/>
    </xf>
    <xf numFmtId="38" fontId="5" fillId="6" borderId="3" xfId="1" applyFont="1" applyFill="1" applyBorder="1">
      <alignment vertical="center"/>
    </xf>
    <xf numFmtId="38" fontId="2" fillId="8" borderId="3" xfId="1" applyFont="1" applyFill="1" applyBorder="1">
      <alignment vertical="center"/>
    </xf>
    <xf numFmtId="0" fontId="0" fillId="0" borderId="0" xfId="0" applyAlignment="1">
      <alignment vertical="center"/>
    </xf>
    <xf numFmtId="0" fontId="0" fillId="4" borderId="0" xfId="0" applyFill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38" fontId="6" fillId="0" borderId="22" xfId="0" applyNumberFormat="1" applyFont="1" applyBorder="1" applyAlignment="1">
      <alignment horizontal="center" vertical="center" shrinkToFit="1"/>
    </xf>
    <xf numFmtId="38" fontId="6" fillId="0" borderId="23" xfId="0" applyNumberFormat="1" applyFont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8" xfId="0" applyNumberFormat="1" applyFont="1" applyBorder="1" applyAlignment="1">
      <alignment horizontal="center" vertical="center" shrinkToFit="1"/>
    </xf>
    <xf numFmtId="38" fontId="6" fillId="0" borderId="19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76" fontId="7" fillId="2" borderId="1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F0D-DABD-4EAF-AE2B-54216E305F9D}">
  <sheetPr>
    <tabColor rgb="FF0000CC"/>
  </sheetPr>
  <dimension ref="B1:S36"/>
  <sheetViews>
    <sheetView tabSelected="1" view="pageBreakPreview" zoomScale="115" zoomScaleNormal="98" zoomScaleSheetLayoutView="115" workbookViewId="0">
      <pane ySplit="3" topLeftCell="A4" activePane="bottomLeft" state="frozen"/>
      <selection pane="bottomLeft" activeCell="G2" sqref="G2"/>
    </sheetView>
  </sheetViews>
  <sheetFormatPr defaultRowHeight="13.5" x14ac:dyDescent="0.15"/>
  <cols>
    <col min="1" max="1" width="1.25" customWidth="1"/>
    <col min="2" max="6" width="13.625" customWidth="1"/>
    <col min="7" max="7" width="17.5" customWidth="1"/>
    <col min="8" max="8" width="0.625" style="4" customWidth="1"/>
    <col min="9" max="9" width="12" bestFit="1" customWidth="1"/>
    <col min="10" max="10" width="10.25" customWidth="1"/>
    <col min="11" max="11" width="0.5" customWidth="1"/>
    <col min="12" max="12" width="10.125" customWidth="1"/>
    <col min="13" max="13" width="10.75" customWidth="1"/>
    <col min="14" max="14" width="0.875" customWidth="1"/>
    <col min="16" max="16" width="1" customWidth="1"/>
    <col min="257" max="257" width="1.25" customWidth="1"/>
    <col min="258" max="262" width="13.625" customWidth="1"/>
    <col min="263" max="263" width="17.5" customWidth="1"/>
    <col min="264" max="264" width="0.625" customWidth="1"/>
    <col min="265" max="265" width="12" bestFit="1" customWidth="1"/>
    <col min="266" max="266" width="10.25" customWidth="1"/>
    <col min="267" max="267" width="0.5" customWidth="1"/>
    <col min="268" max="268" width="10.125" customWidth="1"/>
    <col min="269" max="269" width="10.75" customWidth="1"/>
    <col min="270" max="270" width="0.875" customWidth="1"/>
    <col min="272" max="272" width="1" customWidth="1"/>
    <col min="513" max="513" width="1.25" customWidth="1"/>
    <col min="514" max="518" width="13.625" customWidth="1"/>
    <col min="519" max="519" width="17.5" customWidth="1"/>
    <col min="520" max="520" width="0.625" customWidth="1"/>
    <col min="521" max="521" width="12" bestFit="1" customWidth="1"/>
    <col min="522" max="522" width="10.25" customWidth="1"/>
    <col min="523" max="523" width="0.5" customWidth="1"/>
    <col min="524" max="524" width="10.125" customWidth="1"/>
    <col min="525" max="525" width="10.75" customWidth="1"/>
    <col min="526" max="526" width="0.875" customWidth="1"/>
    <col min="528" max="528" width="1" customWidth="1"/>
    <col min="769" max="769" width="1.25" customWidth="1"/>
    <col min="770" max="774" width="13.625" customWidth="1"/>
    <col min="775" max="775" width="17.5" customWidth="1"/>
    <col min="776" max="776" width="0.625" customWidth="1"/>
    <col min="777" max="777" width="12" bestFit="1" customWidth="1"/>
    <col min="778" max="778" width="10.25" customWidth="1"/>
    <col min="779" max="779" width="0.5" customWidth="1"/>
    <col min="780" max="780" width="10.125" customWidth="1"/>
    <col min="781" max="781" width="10.75" customWidth="1"/>
    <col min="782" max="782" width="0.875" customWidth="1"/>
    <col min="784" max="784" width="1" customWidth="1"/>
    <col min="1025" max="1025" width="1.25" customWidth="1"/>
    <col min="1026" max="1030" width="13.625" customWidth="1"/>
    <col min="1031" max="1031" width="17.5" customWidth="1"/>
    <col min="1032" max="1032" width="0.625" customWidth="1"/>
    <col min="1033" max="1033" width="12" bestFit="1" customWidth="1"/>
    <col min="1034" max="1034" width="10.25" customWidth="1"/>
    <col min="1035" max="1035" width="0.5" customWidth="1"/>
    <col min="1036" max="1036" width="10.125" customWidth="1"/>
    <col min="1037" max="1037" width="10.75" customWidth="1"/>
    <col min="1038" max="1038" width="0.875" customWidth="1"/>
    <col min="1040" max="1040" width="1" customWidth="1"/>
    <col min="1281" max="1281" width="1.25" customWidth="1"/>
    <col min="1282" max="1286" width="13.625" customWidth="1"/>
    <col min="1287" max="1287" width="17.5" customWidth="1"/>
    <col min="1288" max="1288" width="0.625" customWidth="1"/>
    <col min="1289" max="1289" width="12" bestFit="1" customWidth="1"/>
    <col min="1290" max="1290" width="10.25" customWidth="1"/>
    <col min="1291" max="1291" width="0.5" customWidth="1"/>
    <col min="1292" max="1292" width="10.125" customWidth="1"/>
    <col min="1293" max="1293" width="10.75" customWidth="1"/>
    <col min="1294" max="1294" width="0.875" customWidth="1"/>
    <col min="1296" max="1296" width="1" customWidth="1"/>
    <col min="1537" max="1537" width="1.25" customWidth="1"/>
    <col min="1538" max="1542" width="13.625" customWidth="1"/>
    <col min="1543" max="1543" width="17.5" customWidth="1"/>
    <col min="1544" max="1544" width="0.625" customWidth="1"/>
    <col min="1545" max="1545" width="12" bestFit="1" customWidth="1"/>
    <col min="1546" max="1546" width="10.25" customWidth="1"/>
    <col min="1547" max="1547" width="0.5" customWidth="1"/>
    <col min="1548" max="1548" width="10.125" customWidth="1"/>
    <col min="1549" max="1549" width="10.75" customWidth="1"/>
    <col min="1550" max="1550" width="0.875" customWidth="1"/>
    <col min="1552" max="1552" width="1" customWidth="1"/>
    <col min="1793" max="1793" width="1.25" customWidth="1"/>
    <col min="1794" max="1798" width="13.625" customWidth="1"/>
    <col min="1799" max="1799" width="17.5" customWidth="1"/>
    <col min="1800" max="1800" width="0.625" customWidth="1"/>
    <col min="1801" max="1801" width="12" bestFit="1" customWidth="1"/>
    <col min="1802" max="1802" width="10.25" customWidth="1"/>
    <col min="1803" max="1803" width="0.5" customWidth="1"/>
    <col min="1804" max="1804" width="10.125" customWidth="1"/>
    <col min="1805" max="1805" width="10.75" customWidth="1"/>
    <col min="1806" max="1806" width="0.875" customWidth="1"/>
    <col min="1808" max="1808" width="1" customWidth="1"/>
    <col min="2049" max="2049" width="1.25" customWidth="1"/>
    <col min="2050" max="2054" width="13.625" customWidth="1"/>
    <col min="2055" max="2055" width="17.5" customWidth="1"/>
    <col min="2056" max="2056" width="0.625" customWidth="1"/>
    <col min="2057" max="2057" width="12" bestFit="1" customWidth="1"/>
    <col min="2058" max="2058" width="10.25" customWidth="1"/>
    <col min="2059" max="2059" width="0.5" customWidth="1"/>
    <col min="2060" max="2060" width="10.125" customWidth="1"/>
    <col min="2061" max="2061" width="10.75" customWidth="1"/>
    <col min="2062" max="2062" width="0.875" customWidth="1"/>
    <col min="2064" max="2064" width="1" customWidth="1"/>
    <col min="2305" max="2305" width="1.25" customWidth="1"/>
    <col min="2306" max="2310" width="13.625" customWidth="1"/>
    <col min="2311" max="2311" width="17.5" customWidth="1"/>
    <col min="2312" max="2312" width="0.625" customWidth="1"/>
    <col min="2313" max="2313" width="12" bestFit="1" customWidth="1"/>
    <col min="2314" max="2314" width="10.25" customWidth="1"/>
    <col min="2315" max="2315" width="0.5" customWidth="1"/>
    <col min="2316" max="2316" width="10.125" customWidth="1"/>
    <col min="2317" max="2317" width="10.75" customWidth="1"/>
    <col min="2318" max="2318" width="0.875" customWidth="1"/>
    <col min="2320" max="2320" width="1" customWidth="1"/>
    <col min="2561" max="2561" width="1.25" customWidth="1"/>
    <col min="2562" max="2566" width="13.625" customWidth="1"/>
    <col min="2567" max="2567" width="17.5" customWidth="1"/>
    <col min="2568" max="2568" width="0.625" customWidth="1"/>
    <col min="2569" max="2569" width="12" bestFit="1" customWidth="1"/>
    <col min="2570" max="2570" width="10.25" customWidth="1"/>
    <col min="2571" max="2571" width="0.5" customWidth="1"/>
    <col min="2572" max="2572" width="10.125" customWidth="1"/>
    <col min="2573" max="2573" width="10.75" customWidth="1"/>
    <col min="2574" max="2574" width="0.875" customWidth="1"/>
    <col min="2576" max="2576" width="1" customWidth="1"/>
    <col min="2817" max="2817" width="1.25" customWidth="1"/>
    <col min="2818" max="2822" width="13.625" customWidth="1"/>
    <col min="2823" max="2823" width="17.5" customWidth="1"/>
    <col min="2824" max="2824" width="0.625" customWidth="1"/>
    <col min="2825" max="2825" width="12" bestFit="1" customWidth="1"/>
    <col min="2826" max="2826" width="10.25" customWidth="1"/>
    <col min="2827" max="2827" width="0.5" customWidth="1"/>
    <col min="2828" max="2828" width="10.125" customWidth="1"/>
    <col min="2829" max="2829" width="10.75" customWidth="1"/>
    <col min="2830" max="2830" width="0.875" customWidth="1"/>
    <col min="2832" max="2832" width="1" customWidth="1"/>
    <col min="3073" max="3073" width="1.25" customWidth="1"/>
    <col min="3074" max="3078" width="13.625" customWidth="1"/>
    <col min="3079" max="3079" width="17.5" customWidth="1"/>
    <col min="3080" max="3080" width="0.625" customWidth="1"/>
    <col min="3081" max="3081" width="12" bestFit="1" customWidth="1"/>
    <col min="3082" max="3082" width="10.25" customWidth="1"/>
    <col min="3083" max="3083" width="0.5" customWidth="1"/>
    <col min="3084" max="3084" width="10.125" customWidth="1"/>
    <col min="3085" max="3085" width="10.75" customWidth="1"/>
    <col min="3086" max="3086" width="0.875" customWidth="1"/>
    <col min="3088" max="3088" width="1" customWidth="1"/>
    <col min="3329" max="3329" width="1.25" customWidth="1"/>
    <col min="3330" max="3334" width="13.625" customWidth="1"/>
    <col min="3335" max="3335" width="17.5" customWidth="1"/>
    <col min="3336" max="3336" width="0.625" customWidth="1"/>
    <col min="3337" max="3337" width="12" bestFit="1" customWidth="1"/>
    <col min="3338" max="3338" width="10.25" customWidth="1"/>
    <col min="3339" max="3339" width="0.5" customWidth="1"/>
    <col min="3340" max="3340" width="10.125" customWidth="1"/>
    <col min="3341" max="3341" width="10.75" customWidth="1"/>
    <col min="3342" max="3342" width="0.875" customWidth="1"/>
    <col min="3344" max="3344" width="1" customWidth="1"/>
    <col min="3585" max="3585" width="1.25" customWidth="1"/>
    <col min="3586" max="3590" width="13.625" customWidth="1"/>
    <col min="3591" max="3591" width="17.5" customWidth="1"/>
    <col min="3592" max="3592" width="0.625" customWidth="1"/>
    <col min="3593" max="3593" width="12" bestFit="1" customWidth="1"/>
    <col min="3594" max="3594" width="10.25" customWidth="1"/>
    <col min="3595" max="3595" width="0.5" customWidth="1"/>
    <col min="3596" max="3596" width="10.125" customWidth="1"/>
    <col min="3597" max="3597" width="10.75" customWidth="1"/>
    <col min="3598" max="3598" width="0.875" customWidth="1"/>
    <col min="3600" max="3600" width="1" customWidth="1"/>
    <col min="3841" max="3841" width="1.25" customWidth="1"/>
    <col min="3842" max="3846" width="13.625" customWidth="1"/>
    <col min="3847" max="3847" width="17.5" customWidth="1"/>
    <col min="3848" max="3848" width="0.625" customWidth="1"/>
    <col min="3849" max="3849" width="12" bestFit="1" customWidth="1"/>
    <col min="3850" max="3850" width="10.25" customWidth="1"/>
    <col min="3851" max="3851" width="0.5" customWidth="1"/>
    <col min="3852" max="3852" width="10.125" customWidth="1"/>
    <col min="3853" max="3853" width="10.75" customWidth="1"/>
    <col min="3854" max="3854" width="0.875" customWidth="1"/>
    <col min="3856" max="3856" width="1" customWidth="1"/>
    <col min="4097" max="4097" width="1.25" customWidth="1"/>
    <col min="4098" max="4102" width="13.625" customWidth="1"/>
    <col min="4103" max="4103" width="17.5" customWidth="1"/>
    <col min="4104" max="4104" width="0.625" customWidth="1"/>
    <col min="4105" max="4105" width="12" bestFit="1" customWidth="1"/>
    <col min="4106" max="4106" width="10.25" customWidth="1"/>
    <col min="4107" max="4107" width="0.5" customWidth="1"/>
    <col min="4108" max="4108" width="10.125" customWidth="1"/>
    <col min="4109" max="4109" width="10.75" customWidth="1"/>
    <col min="4110" max="4110" width="0.875" customWidth="1"/>
    <col min="4112" max="4112" width="1" customWidth="1"/>
    <col min="4353" max="4353" width="1.25" customWidth="1"/>
    <col min="4354" max="4358" width="13.625" customWidth="1"/>
    <col min="4359" max="4359" width="17.5" customWidth="1"/>
    <col min="4360" max="4360" width="0.625" customWidth="1"/>
    <col min="4361" max="4361" width="12" bestFit="1" customWidth="1"/>
    <col min="4362" max="4362" width="10.25" customWidth="1"/>
    <col min="4363" max="4363" width="0.5" customWidth="1"/>
    <col min="4364" max="4364" width="10.125" customWidth="1"/>
    <col min="4365" max="4365" width="10.75" customWidth="1"/>
    <col min="4366" max="4366" width="0.875" customWidth="1"/>
    <col min="4368" max="4368" width="1" customWidth="1"/>
    <col min="4609" max="4609" width="1.25" customWidth="1"/>
    <col min="4610" max="4614" width="13.625" customWidth="1"/>
    <col min="4615" max="4615" width="17.5" customWidth="1"/>
    <col min="4616" max="4616" width="0.625" customWidth="1"/>
    <col min="4617" max="4617" width="12" bestFit="1" customWidth="1"/>
    <col min="4618" max="4618" width="10.25" customWidth="1"/>
    <col min="4619" max="4619" width="0.5" customWidth="1"/>
    <col min="4620" max="4620" width="10.125" customWidth="1"/>
    <col min="4621" max="4621" width="10.75" customWidth="1"/>
    <col min="4622" max="4622" width="0.875" customWidth="1"/>
    <col min="4624" max="4624" width="1" customWidth="1"/>
    <col min="4865" max="4865" width="1.25" customWidth="1"/>
    <col min="4866" max="4870" width="13.625" customWidth="1"/>
    <col min="4871" max="4871" width="17.5" customWidth="1"/>
    <col min="4872" max="4872" width="0.625" customWidth="1"/>
    <col min="4873" max="4873" width="12" bestFit="1" customWidth="1"/>
    <col min="4874" max="4874" width="10.25" customWidth="1"/>
    <col min="4875" max="4875" width="0.5" customWidth="1"/>
    <col min="4876" max="4876" width="10.125" customWidth="1"/>
    <col min="4877" max="4877" width="10.75" customWidth="1"/>
    <col min="4878" max="4878" width="0.875" customWidth="1"/>
    <col min="4880" max="4880" width="1" customWidth="1"/>
    <col min="5121" max="5121" width="1.25" customWidth="1"/>
    <col min="5122" max="5126" width="13.625" customWidth="1"/>
    <col min="5127" max="5127" width="17.5" customWidth="1"/>
    <col min="5128" max="5128" width="0.625" customWidth="1"/>
    <col min="5129" max="5129" width="12" bestFit="1" customWidth="1"/>
    <col min="5130" max="5130" width="10.25" customWidth="1"/>
    <col min="5131" max="5131" width="0.5" customWidth="1"/>
    <col min="5132" max="5132" width="10.125" customWidth="1"/>
    <col min="5133" max="5133" width="10.75" customWidth="1"/>
    <col min="5134" max="5134" width="0.875" customWidth="1"/>
    <col min="5136" max="5136" width="1" customWidth="1"/>
    <col min="5377" max="5377" width="1.25" customWidth="1"/>
    <col min="5378" max="5382" width="13.625" customWidth="1"/>
    <col min="5383" max="5383" width="17.5" customWidth="1"/>
    <col min="5384" max="5384" width="0.625" customWidth="1"/>
    <col min="5385" max="5385" width="12" bestFit="1" customWidth="1"/>
    <col min="5386" max="5386" width="10.25" customWidth="1"/>
    <col min="5387" max="5387" width="0.5" customWidth="1"/>
    <col min="5388" max="5388" width="10.125" customWidth="1"/>
    <col min="5389" max="5389" width="10.75" customWidth="1"/>
    <col min="5390" max="5390" width="0.875" customWidth="1"/>
    <col min="5392" max="5392" width="1" customWidth="1"/>
    <col min="5633" max="5633" width="1.25" customWidth="1"/>
    <col min="5634" max="5638" width="13.625" customWidth="1"/>
    <col min="5639" max="5639" width="17.5" customWidth="1"/>
    <col min="5640" max="5640" width="0.625" customWidth="1"/>
    <col min="5641" max="5641" width="12" bestFit="1" customWidth="1"/>
    <col min="5642" max="5642" width="10.25" customWidth="1"/>
    <col min="5643" max="5643" width="0.5" customWidth="1"/>
    <col min="5644" max="5644" width="10.125" customWidth="1"/>
    <col min="5645" max="5645" width="10.75" customWidth="1"/>
    <col min="5646" max="5646" width="0.875" customWidth="1"/>
    <col min="5648" max="5648" width="1" customWidth="1"/>
    <col min="5889" max="5889" width="1.25" customWidth="1"/>
    <col min="5890" max="5894" width="13.625" customWidth="1"/>
    <col min="5895" max="5895" width="17.5" customWidth="1"/>
    <col min="5896" max="5896" width="0.625" customWidth="1"/>
    <col min="5897" max="5897" width="12" bestFit="1" customWidth="1"/>
    <col min="5898" max="5898" width="10.25" customWidth="1"/>
    <col min="5899" max="5899" width="0.5" customWidth="1"/>
    <col min="5900" max="5900" width="10.125" customWidth="1"/>
    <col min="5901" max="5901" width="10.75" customWidth="1"/>
    <col min="5902" max="5902" width="0.875" customWidth="1"/>
    <col min="5904" max="5904" width="1" customWidth="1"/>
    <col min="6145" max="6145" width="1.25" customWidth="1"/>
    <col min="6146" max="6150" width="13.625" customWidth="1"/>
    <col min="6151" max="6151" width="17.5" customWidth="1"/>
    <col min="6152" max="6152" width="0.625" customWidth="1"/>
    <col min="6153" max="6153" width="12" bestFit="1" customWidth="1"/>
    <col min="6154" max="6154" width="10.25" customWidth="1"/>
    <col min="6155" max="6155" width="0.5" customWidth="1"/>
    <col min="6156" max="6156" width="10.125" customWidth="1"/>
    <col min="6157" max="6157" width="10.75" customWidth="1"/>
    <col min="6158" max="6158" width="0.875" customWidth="1"/>
    <col min="6160" max="6160" width="1" customWidth="1"/>
    <col min="6401" max="6401" width="1.25" customWidth="1"/>
    <col min="6402" max="6406" width="13.625" customWidth="1"/>
    <col min="6407" max="6407" width="17.5" customWidth="1"/>
    <col min="6408" max="6408" width="0.625" customWidth="1"/>
    <col min="6409" max="6409" width="12" bestFit="1" customWidth="1"/>
    <col min="6410" max="6410" width="10.25" customWidth="1"/>
    <col min="6411" max="6411" width="0.5" customWidth="1"/>
    <col min="6412" max="6412" width="10.125" customWidth="1"/>
    <col min="6413" max="6413" width="10.75" customWidth="1"/>
    <col min="6414" max="6414" width="0.875" customWidth="1"/>
    <col min="6416" max="6416" width="1" customWidth="1"/>
    <col min="6657" max="6657" width="1.25" customWidth="1"/>
    <col min="6658" max="6662" width="13.625" customWidth="1"/>
    <col min="6663" max="6663" width="17.5" customWidth="1"/>
    <col min="6664" max="6664" width="0.625" customWidth="1"/>
    <col min="6665" max="6665" width="12" bestFit="1" customWidth="1"/>
    <col min="6666" max="6666" width="10.25" customWidth="1"/>
    <col min="6667" max="6667" width="0.5" customWidth="1"/>
    <col min="6668" max="6668" width="10.125" customWidth="1"/>
    <col min="6669" max="6669" width="10.75" customWidth="1"/>
    <col min="6670" max="6670" width="0.875" customWidth="1"/>
    <col min="6672" max="6672" width="1" customWidth="1"/>
    <col min="6913" max="6913" width="1.25" customWidth="1"/>
    <col min="6914" max="6918" width="13.625" customWidth="1"/>
    <col min="6919" max="6919" width="17.5" customWidth="1"/>
    <col min="6920" max="6920" width="0.625" customWidth="1"/>
    <col min="6921" max="6921" width="12" bestFit="1" customWidth="1"/>
    <col min="6922" max="6922" width="10.25" customWidth="1"/>
    <col min="6923" max="6923" width="0.5" customWidth="1"/>
    <col min="6924" max="6924" width="10.125" customWidth="1"/>
    <col min="6925" max="6925" width="10.75" customWidth="1"/>
    <col min="6926" max="6926" width="0.875" customWidth="1"/>
    <col min="6928" max="6928" width="1" customWidth="1"/>
    <col min="7169" max="7169" width="1.25" customWidth="1"/>
    <col min="7170" max="7174" width="13.625" customWidth="1"/>
    <col min="7175" max="7175" width="17.5" customWidth="1"/>
    <col min="7176" max="7176" width="0.625" customWidth="1"/>
    <col min="7177" max="7177" width="12" bestFit="1" customWidth="1"/>
    <col min="7178" max="7178" width="10.25" customWidth="1"/>
    <col min="7179" max="7179" width="0.5" customWidth="1"/>
    <col min="7180" max="7180" width="10.125" customWidth="1"/>
    <col min="7181" max="7181" width="10.75" customWidth="1"/>
    <col min="7182" max="7182" width="0.875" customWidth="1"/>
    <col min="7184" max="7184" width="1" customWidth="1"/>
    <col min="7425" max="7425" width="1.25" customWidth="1"/>
    <col min="7426" max="7430" width="13.625" customWidth="1"/>
    <col min="7431" max="7431" width="17.5" customWidth="1"/>
    <col min="7432" max="7432" width="0.625" customWidth="1"/>
    <col min="7433" max="7433" width="12" bestFit="1" customWidth="1"/>
    <col min="7434" max="7434" width="10.25" customWidth="1"/>
    <col min="7435" max="7435" width="0.5" customWidth="1"/>
    <col min="7436" max="7436" width="10.125" customWidth="1"/>
    <col min="7437" max="7437" width="10.75" customWidth="1"/>
    <col min="7438" max="7438" width="0.875" customWidth="1"/>
    <col min="7440" max="7440" width="1" customWidth="1"/>
    <col min="7681" max="7681" width="1.25" customWidth="1"/>
    <col min="7682" max="7686" width="13.625" customWidth="1"/>
    <col min="7687" max="7687" width="17.5" customWidth="1"/>
    <col min="7688" max="7688" width="0.625" customWidth="1"/>
    <col min="7689" max="7689" width="12" bestFit="1" customWidth="1"/>
    <col min="7690" max="7690" width="10.25" customWidth="1"/>
    <col min="7691" max="7691" width="0.5" customWidth="1"/>
    <col min="7692" max="7692" width="10.125" customWidth="1"/>
    <col min="7693" max="7693" width="10.75" customWidth="1"/>
    <col min="7694" max="7694" width="0.875" customWidth="1"/>
    <col min="7696" max="7696" width="1" customWidth="1"/>
    <col min="7937" max="7937" width="1.25" customWidth="1"/>
    <col min="7938" max="7942" width="13.625" customWidth="1"/>
    <col min="7943" max="7943" width="17.5" customWidth="1"/>
    <col min="7944" max="7944" width="0.625" customWidth="1"/>
    <col min="7945" max="7945" width="12" bestFit="1" customWidth="1"/>
    <col min="7946" max="7946" width="10.25" customWidth="1"/>
    <col min="7947" max="7947" width="0.5" customWidth="1"/>
    <col min="7948" max="7948" width="10.125" customWidth="1"/>
    <col min="7949" max="7949" width="10.75" customWidth="1"/>
    <col min="7950" max="7950" width="0.875" customWidth="1"/>
    <col min="7952" max="7952" width="1" customWidth="1"/>
    <col min="8193" max="8193" width="1.25" customWidth="1"/>
    <col min="8194" max="8198" width="13.625" customWidth="1"/>
    <col min="8199" max="8199" width="17.5" customWidth="1"/>
    <col min="8200" max="8200" width="0.625" customWidth="1"/>
    <col min="8201" max="8201" width="12" bestFit="1" customWidth="1"/>
    <col min="8202" max="8202" width="10.25" customWidth="1"/>
    <col min="8203" max="8203" width="0.5" customWidth="1"/>
    <col min="8204" max="8204" width="10.125" customWidth="1"/>
    <col min="8205" max="8205" width="10.75" customWidth="1"/>
    <col min="8206" max="8206" width="0.875" customWidth="1"/>
    <col min="8208" max="8208" width="1" customWidth="1"/>
    <col min="8449" max="8449" width="1.25" customWidth="1"/>
    <col min="8450" max="8454" width="13.625" customWidth="1"/>
    <col min="8455" max="8455" width="17.5" customWidth="1"/>
    <col min="8456" max="8456" width="0.625" customWidth="1"/>
    <col min="8457" max="8457" width="12" bestFit="1" customWidth="1"/>
    <col min="8458" max="8458" width="10.25" customWidth="1"/>
    <col min="8459" max="8459" width="0.5" customWidth="1"/>
    <col min="8460" max="8460" width="10.125" customWidth="1"/>
    <col min="8461" max="8461" width="10.75" customWidth="1"/>
    <col min="8462" max="8462" width="0.875" customWidth="1"/>
    <col min="8464" max="8464" width="1" customWidth="1"/>
    <col min="8705" max="8705" width="1.25" customWidth="1"/>
    <col min="8706" max="8710" width="13.625" customWidth="1"/>
    <col min="8711" max="8711" width="17.5" customWidth="1"/>
    <col min="8712" max="8712" width="0.625" customWidth="1"/>
    <col min="8713" max="8713" width="12" bestFit="1" customWidth="1"/>
    <col min="8714" max="8714" width="10.25" customWidth="1"/>
    <col min="8715" max="8715" width="0.5" customWidth="1"/>
    <col min="8716" max="8716" width="10.125" customWidth="1"/>
    <col min="8717" max="8717" width="10.75" customWidth="1"/>
    <col min="8718" max="8718" width="0.875" customWidth="1"/>
    <col min="8720" max="8720" width="1" customWidth="1"/>
    <col min="8961" max="8961" width="1.25" customWidth="1"/>
    <col min="8962" max="8966" width="13.625" customWidth="1"/>
    <col min="8967" max="8967" width="17.5" customWidth="1"/>
    <col min="8968" max="8968" width="0.625" customWidth="1"/>
    <col min="8969" max="8969" width="12" bestFit="1" customWidth="1"/>
    <col min="8970" max="8970" width="10.25" customWidth="1"/>
    <col min="8971" max="8971" width="0.5" customWidth="1"/>
    <col min="8972" max="8972" width="10.125" customWidth="1"/>
    <col min="8973" max="8973" width="10.75" customWidth="1"/>
    <col min="8974" max="8974" width="0.875" customWidth="1"/>
    <col min="8976" max="8976" width="1" customWidth="1"/>
    <col min="9217" max="9217" width="1.25" customWidth="1"/>
    <col min="9218" max="9222" width="13.625" customWidth="1"/>
    <col min="9223" max="9223" width="17.5" customWidth="1"/>
    <col min="9224" max="9224" width="0.625" customWidth="1"/>
    <col min="9225" max="9225" width="12" bestFit="1" customWidth="1"/>
    <col min="9226" max="9226" width="10.25" customWidth="1"/>
    <col min="9227" max="9227" width="0.5" customWidth="1"/>
    <col min="9228" max="9228" width="10.125" customWidth="1"/>
    <col min="9229" max="9229" width="10.75" customWidth="1"/>
    <col min="9230" max="9230" width="0.875" customWidth="1"/>
    <col min="9232" max="9232" width="1" customWidth="1"/>
    <col min="9473" max="9473" width="1.25" customWidth="1"/>
    <col min="9474" max="9478" width="13.625" customWidth="1"/>
    <col min="9479" max="9479" width="17.5" customWidth="1"/>
    <col min="9480" max="9480" width="0.625" customWidth="1"/>
    <col min="9481" max="9481" width="12" bestFit="1" customWidth="1"/>
    <col min="9482" max="9482" width="10.25" customWidth="1"/>
    <col min="9483" max="9483" width="0.5" customWidth="1"/>
    <col min="9484" max="9484" width="10.125" customWidth="1"/>
    <col min="9485" max="9485" width="10.75" customWidth="1"/>
    <col min="9486" max="9486" width="0.875" customWidth="1"/>
    <col min="9488" max="9488" width="1" customWidth="1"/>
    <col min="9729" max="9729" width="1.25" customWidth="1"/>
    <col min="9730" max="9734" width="13.625" customWidth="1"/>
    <col min="9735" max="9735" width="17.5" customWidth="1"/>
    <col min="9736" max="9736" width="0.625" customWidth="1"/>
    <col min="9737" max="9737" width="12" bestFit="1" customWidth="1"/>
    <col min="9738" max="9738" width="10.25" customWidth="1"/>
    <col min="9739" max="9739" width="0.5" customWidth="1"/>
    <col min="9740" max="9740" width="10.125" customWidth="1"/>
    <col min="9741" max="9741" width="10.75" customWidth="1"/>
    <col min="9742" max="9742" width="0.875" customWidth="1"/>
    <col min="9744" max="9744" width="1" customWidth="1"/>
    <col min="9985" max="9985" width="1.25" customWidth="1"/>
    <col min="9986" max="9990" width="13.625" customWidth="1"/>
    <col min="9991" max="9991" width="17.5" customWidth="1"/>
    <col min="9992" max="9992" width="0.625" customWidth="1"/>
    <col min="9993" max="9993" width="12" bestFit="1" customWidth="1"/>
    <col min="9994" max="9994" width="10.25" customWidth="1"/>
    <col min="9995" max="9995" width="0.5" customWidth="1"/>
    <col min="9996" max="9996" width="10.125" customWidth="1"/>
    <col min="9997" max="9997" width="10.75" customWidth="1"/>
    <col min="9998" max="9998" width="0.875" customWidth="1"/>
    <col min="10000" max="10000" width="1" customWidth="1"/>
    <col min="10241" max="10241" width="1.25" customWidth="1"/>
    <col min="10242" max="10246" width="13.625" customWidth="1"/>
    <col min="10247" max="10247" width="17.5" customWidth="1"/>
    <col min="10248" max="10248" width="0.625" customWidth="1"/>
    <col min="10249" max="10249" width="12" bestFit="1" customWidth="1"/>
    <col min="10250" max="10250" width="10.25" customWidth="1"/>
    <col min="10251" max="10251" width="0.5" customWidth="1"/>
    <col min="10252" max="10252" width="10.125" customWidth="1"/>
    <col min="10253" max="10253" width="10.75" customWidth="1"/>
    <col min="10254" max="10254" width="0.875" customWidth="1"/>
    <col min="10256" max="10256" width="1" customWidth="1"/>
    <col min="10497" max="10497" width="1.25" customWidth="1"/>
    <col min="10498" max="10502" width="13.625" customWidth="1"/>
    <col min="10503" max="10503" width="17.5" customWidth="1"/>
    <col min="10504" max="10504" width="0.625" customWidth="1"/>
    <col min="10505" max="10505" width="12" bestFit="1" customWidth="1"/>
    <col min="10506" max="10506" width="10.25" customWidth="1"/>
    <col min="10507" max="10507" width="0.5" customWidth="1"/>
    <col min="10508" max="10508" width="10.125" customWidth="1"/>
    <col min="10509" max="10509" width="10.75" customWidth="1"/>
    <col min="10510" max="10510" width="0.875" customWidth="1"/>
    <col min="10512" max="10512" width="1" customWidth="1"/>
    <col min="10753" max="10753" width="1.25" customWidth="1"/>
    <col min="10754" max="10758" width="13.625" customWidth="1"/>
    <col min="10759" max="10759" width="17.5" customWidth="1"/>
    <col min="10760" max="10760" width="0.625" customWidth="1"/>
    <col min="10761" max="10761" width="12" bestFit="1" customWidth="1"/>
    <col min="10762" max="10762" width="10.25" customWidth="1"/>
    <col min="10763" max="10763" width="0.5" customWidth="1"/>
    <col min="10764" max="10764" width="10.125" customWidth="1"/>
    <col min="10765" max="10765" width="10.75" customWidth="1"/>
    <col min="10766" max="10766" width="0.875" customWidth="1"/>
    <col min="10768" max="10768" width="1" customWidth="1"/>
    <col min="11009" max="11009" width="1.25" customWidth="1"/>
    <col min="11010" max="11014" width="13.625" customWidth="1"/>
    <col min="11015" max="11015" width="17.5" customWidth="1"/>
    <col min="11016" max="11016" width="0.625" customWidth="1"/>
    <col min="11017" max="11017" width="12" bestFit="1" customWidth="1"/>
    <col min="11018" max="11018" width="10.25" customWidth="1"/>
    <col min="11019" max="11019" width="0.5" customWidth="1"/>
    <col min="11020" max="11020" width="10.125" customWidth="1"/>
    <col min="11021" max="11021" width="10.75" customWidth="1"/>
    <col min="11022" max="11022" width="0.875" customWidth="1"/>
    <col min="11024" max="11024" width="1" customWidth="1"/>
    <col min="11265" max="11265" width="1.25" customWidth="1"/>
    <col min="11266" max="11270" width="13.625" customWidth="1"/>
    <col min="11271" max="11271" width="17.5" customWidth="1"/>
    <col min="11272" max="11272" width="0.625" customWidth="1"/>
    <col min="11273" max="11273" width="12" bestFit="1" customWidth="1"/>
    <col min="11274" max="11274" width="10.25" customWidth="1"/>
    <col min="11275" max="11275" width="0.5" customWidth="1"/>
    <col min="11276" max="11276" width="10.125" customWidth="1"/>
    <col min="11277" max="11277" width="10.75" customWidth="1"/>
    <col min="11278" max="11278" width="0.875" customWidth="1"/>
    <col min="11280" max="11280" width="1" customWidth="1"/>
    <col min="11521" max="11521" width="1.25" customWidth="1"/>
    <col min="11522" max="11526" width="13.625" customWidth="1"/>
    <col min="11527" max="11527" width="17.5" customWidth="1"/>
    <col min="11528" max="11528" width="0.625" customWidth="1"/>
    <col min="11529" max="11529" width="12" bestFit="1" customWidth="1"/>
    <col min="11530" max="11530" width="10.25" customWidth="1"/>
    <col min="11531" max="11531" width="0.5" customWidth="1"/>
    <col min="11532" max="11532" width="10.125" customWidth="1"/>
    <col min="11533" max="11533" width="10.75" customWidth="1"/>
    <col min="11534" max="11534" width="0.875" customWidth="1"/>
    <col min="11536" max="11536" width="1" customWidth="1"/>
    <col min="11777" max="11777" width="1.25" customWidth="1"/>
    <col min="11778" max="11782" width="13.625" customWidth="1"/>
    <col min="11783" max="11783" width="17.5" customWidth="1"/>
    <col min="11784" max="11784" width="0.625" customWidth="1"/>
    <col min="11785" max="11785" width="12" bestFit="1" customWidth="1"/>
    <col min="11786" max="11786" width="10.25" customWidth="1"/>
    <col min="11787" max="11787" width="0.5" customWidth="1"/>
    <col min="11788" max="11788" width="10.125" customWidth="1"/>
    <col min="11789" max="11789" width="10.75" customWidth="1"/>
    <col min="11790" max="11790" width="0.875" customWidth="1"/>
    <col min="11792" max="11792" width="1" customWidth="1"/>
    <col min="12033" max="12033" width="1.25" customWidth="1"/>
    <col min="12034" max="12038" width="13.625" customWidth="1"/>
    <col min="12039" max="12039" width="17.5" customWidth="1"/>
    <col min="12040" max="12040" width="0.625" customWidth="1"/>
    <col min="12041" max="12041" width="12" bestFit="1" customWidth="1"/>
    <col min="12042" max="12042" width="10.25" customWidth="1"/>
    <col min="12043" max="12043" width="0.5" customWidth="1"/>
    <col min="12044" max="12044" width="10.125" customWidth="1"/>
    <col min="12045" max="12045" width="10.75" customWidth="1"/>
    <col min="12046" max="12046" width="0.875" customWidth="1"/>
    <col min="12048" max="12048" width="1" customWidth="1"/>
    <col min="12289" max="12289" width="1.25" customWidth="1"/>
    <col min="12290" max="12294" width="13.625" customWidth="1"/>
    <col min="12295" max="12295" width="17.5" customWidth="1"/>
    <col min="12296" max="12296" width="0.625" customWidth="1"/>
    <col min="12297" max="12297" width="12" bestFit="1" customWidth="1"/>
    <col min="12298" max="12298" width="10.25" customWidth="1"/>
    <col min="12299" max="12299" width="0.5" customWidth="1"/>
    <col min="12300" max="12300" width="10.125" customWidth="1"/>
    <col min="12301" max="12301" width="10.75" customWidth="1"/>
    <col min="12302" max="12302" width="0.875" customWidth="1"/>
    <col min="12304" max="12304" width="1" customWidth="1"/>
    <col min="12545" max="12545" width="1.25" customWidth="1"/>
    <col min="12546" max="12550" width="13.625" customWidth="1"/>
    <col min="12551" max="12551" width="17.5" customWidth="1"/>
    <col min="12552" max="12552" width="0.625" customWidth="1"/>
    <col min="12553" max="12553" width="12" bestFit="1" customWidth="1"/>
    <col min="12554" max="12554" width="10.25" customWidth="1"/>
    <col min="12555" max="12555" width="0.5" customWidth="1"/>
    <col min="12556" max="12556" width="10.125" customWidth="1"/>
    <col min="12557" max="12557" width="10.75" customWidth="1"/>
    <col min="12558" max="12558" width="0.875" customWidth="1"/>
    <col min="12560" max="12560" width="1" customWidth="1"/>
    <col min="12801" max="12801" width="1.25" customWidth="1"/>
    <col min="12802" max="12806" width="13.625" customWidth="1"/>
    <col min="12807" max="12807" width="17.5" customWidth="1"/>
    <col min="12808" max="12808" width="0.625" customWidth="1"/>
    <col min="12809" max="12809" width="12" bestFit="1" customWidth="1"/>
    <col min="12810" max="12810" width="10.25" customWidth="1"/>
    <col min="12811" max="12811" width="0.5" customWidth="1"/>
    <col min="12812" max="12812" width="10.125" customWidth="1"/>
    <col min="12813" max="12813" width="10.75" customWidth="1"/>
    <col min="12814" max="12814" width="0.875" customWidth="1"/>
    <col min="12816" max="12816" width="1" customWidth="1"/>
    <col min="13057" max="13057" width="1.25" customWidth="1"/>
    <col min="13058" max="13062" width="13.625" customWidth="1"/>
    <col min="13063" max="13063" width="17.5" customWidth="1"/>
    <col min="13064" max="13064" width="0.625" customWidth="1"/>
    <col min="13065" max="13065" width="12" bestFit="1" customWidth="1"/>
    <col min="13066" max="13066" width="10.25" customWidth="1"/>
    <col min="13067" max="13067" width="0.5" customWidth="1"/>
    <col min="13068" max="13068" width="10.125" customWidth="1"/>
    <col min="13069" max="13069" width="10.75" customWidth="1"/>
    <col min="13070" max="13070" width="0.875" customWidth="1"/>
    <col min="13072" max="13072" width="1" customWidth="1"/>
    <col min="13313" max="13313" width="1.25" customWidth="1"/>
    <col min="13314" max="13318" width="13.625" customWidth="1"/>
    <col min="13319" max="13319" width="17.5" customWidth="1"/>
    <col min="13320" max="13320" width="0.625" customWidth="1"/>
    <col min="13321" max="13321" width="12" bestFit="1" customWidth="1"/>
    <col min="13322" max="13322" width="10.25" customWidth="1"/>
    <col min="13323" max="13323" width="0.5" customWidth="1"/>
    <col min="13324" max="13324" width="10.125" customWidth="1"/>
    <col min="13325" max="13325" width="10.75" customWidth="1"/>
    <col min="13326" max="13326" width="0.875" customWidth="1"/>
    <col min="13328" max="13328" width="1" customWidth="1"/>
    <col min="13569" max="13569" width="1.25" customWidth="1"/>
    <col min="13570" max="13574" width="13.625" customWidth="1"/>
    <col min="13575" max="13575" width="17.5" customWidth="1"/>
    <col min="13576" max="13576" width="0.625" customWidth="1"/>
    <col min="13577" max="13577" width="12" bestFit="1" customWidth="1"/>
    <col min="13578" max="13578" width="10.25" customWidth="1"/>
    <col min="13579" max="13579" width="0.5" customWidth="1"/>
    <col min="13580" max="13580" width="10.125" customWidth="1"/>
    <col min="13581" max="13581" width="10.75" customWidth="1"/>
    <col min="13582" max="13582" width="0.875" customWidth="1"/>
    <col min="13584" max="13584" width="1" customWidth="1"/>
    <col min="13825" max="13825" width="1.25" customWidth="1"/>
    <col min="13826" max="13830" width="13.625" customWidth="1"/>
    <col min="13831" max="13831" width="17.5" customWidth="1"/>
    <col min="13832" max="13832" width="0.625" customWidth="1"/>
    <col min="13833" max="13833" width="12" bestFit="1" customWidth="1"/>
    <col min="13834" max="13834" width="10.25" customWidth="1"/>
    <col min="13835" max="13835" width="0.5" customWidth="1"/>
    <col min="13836" max="13836" width="10.125" customWidth="1"/>
    <col min="13837" max="13837" width="10.75" customWidth="1"/>
    <col min="13838" max="13838" width="0.875" customWidth="1"/>
    <col min="13840" max="13840" width="1" customWidth="1"/>
    <col min="14081" max="14081" width="1.25" customWidth="1"/>
    <col min="14082" max="14086" width="13.625" customWidth="1"/>
    <col min="14087" max="14087" width="17.5" customWidth="1"/>
    <col min="14088" max="14088" width="0.625" customWidth="1"/>
    <col min="14089" max="14089" width="12" bestFit="1" customWidth="1"/>
    <col min="14090" max="14090" width="10.25" customWidth="1"/>
    <col min="14091" max="14091" width="0.5" customWidth="1"/>
    <col min="14092" max="14092" width="10.125" customWidth="1"/>
    <col min="14093" max="14093" width="10.75" customWidth="1"/>
    <col min="14094" max="14094" width="0.875" customWidth="1"/>
    <col min="14096" max="14096" width="1" customWidth="1"/>
    <col min="14337" max="14337" width="1.25" customWidth="1"/>
    <col min="14338" max="14342" width="13.625" customWidth="1"/>
    <col min="14343" max="14343" width="17.5" customWidth="1"/>
    <col min="14344" max="14344" width="0.625" customWidth="1"/>
    <col min="14345" max="14345" width="12" bestFit="1" customWidth="1"/>
    <col min="14346" max="14346" width="10.25" customWidth="1"/>
    <col min="14347" max="14347" width="0.5" customWidth="1"/>
    <col min="14348" max="14348" width="10.125" customWidth="1"/>
    <col min="14349" max="14349" width="10.75" customWidth="1"/>
    <col min="14350" max="14350" width="0.875" customWidth="1"/>
    <col min="14352" max="14352" width="1" customWidth="1"/>
    <col min="14593" max="14593" width="1.25" customWidth="1"/>
    <col min="14594" max="14598" width="13.625" customWidth="1"/>
    <col min="14599" max="14599" width="17.5" customWidth="1"/>
    <col min="14600" max="14600" width="0.625" customWidth="1"/>
    <col min="14601" max="14601" width="12" bestFit="1" customWidth="1"/>
    <col min="14602" max="14602" width="10.25" customWidth="1"/>
    <col min="14603" max="14603" width="0.5" customWidth="1"/>
    <col min="14604" max="14604" width="10.125" customWidth="1"/>
    <col min="14605" max="14605" width="10.75" customWidth="1"/>
    <col min="14606" max="14606" width="0.875" customWidth="1"/>
    <col min="14608" max="14608" width="1" customWidth="1"/>
    <col min="14849" max="14849" width="1.25" customWidth="1"/>
    <col min="14850" max="14854" width="13.625" customWidth="1"/>
    <col min="14855" max="14855" width="17.5" customWidth="1"/>
    <col min="14856" max="14856" width="0.625" customWidth="1"/>
    <col min="14857" max="14857" width="12" bestFit="1" customWidth="1"/>
    <col min="14858" max="14858" width="10.25" customWidth="1"/>
    <col min="14859" max="14859" width="0.5" customWidth="1"/>
    <col min="14860" max="14860" width="10.125" customWidth="1"/>
    <col min="14861" max="14861" width="10.75" customWidth="1"/>
    <col min="14862" max="14862" width="0.875" customWidth="1"/>
    <col min="14864" max="14864" width="1" customWidth="1"/>
    <col min="15105" max="15105" width="1.25" customWidth="1"/>
    <col min="15106" max="15110" width="13.625" customWidth="1"/>
    <col min="15111" max="15111" width="17.5" customWidth="1"/>
    <col min="15112" max="15112" width="0.625" customWidth="1"/>
    <col min="15113" max="15113" width="12" bestFit="1" customWidth="1"/>
    <col min="15114" max="15114" width="10.25" customWidth="1"/>
    <col min="15115" max="15115" width="0.5" customWidth="1"/>
    <col min="15116" max="15116" width="10.125" customWidth="1"/>
    <col min="15117" max="15117" width="10.75" customWidth="1"/>
    <col min="15118" max="15118" width="0.875" customWidth="1"/>
    <col min="15120" max="15120" width="1" customWidth="1"/>
    <col min="15361" max="15361" width="1.25" customWidth="1"/>
    <col min="15362" max="15366" width="13.625" customWidth="1"/>
    <col min="15367" max="15367" width="17.5" customWidth="1"/>
    <col min="15368" max="15368" width="0.625" customWidth="1"/>
    <col min="15369" max="15369" width="12" bestFit="1" customWidth="1"/>
    <col min="15370" max="15370" width="10.25" customWidth="1"/>
    <col min="15371" max="15371" width="0.5" customWidth="1"/>
    <col min="15372" max="15372" width="10.125" customWidth="1"/>
    <col min="15373" max="15373" width="10.75" customWidth="1"/>
    <col min="15374" max="15374" width="0.875" customWidth="1"/>
    <col min="15376" max="15376" width="1" customWidth="1"/>
    <col min="15617" max="15617" width="1.25" customWidth="1"/>
    <col min="15618" max="15622" width="13.625" customWidth="1"/>
    <col min="15623" max="15623" width="17.5" customWidth="1"/>
    <col min="15624" max="15624" width="0.625" customWidth="1"/>
    <col min="15625" max="15625" width="12" bestFit="1" customWidth="1"/>
    <col min="15626" max="15626" width="10.25" customWidth="1"/>
    <col min="15627" max="15627" width="0.5" customWidth="1"/>
    <col min="15628" max="15628" width="10.125" customWidth="1"/>
    <col min="15629" max="15629" width="10.75" customWidth="1"/>
    <col min="15630" max="15630" width="0.875" customWidth="1"/>
    <col min="15632" max="15632" width="1" customWidth="1"/>
    <col min="15873" max="15873" width="1.25" customWidth="1"/>
    <col min="15874" max="15878" width="13.625" customWidth="1"/>
    <col min="15879" max="15879" width="17.5" customWidth="1"/>
    <col min="15880" max="15880" width="0.625" customWidth="1"/>
    <col min="15881" max="15881" width="12" bestFit="1" customWidth="1"/>
    <col min="15882" max="15882" width="10.25" customWidth="1"/>
    <col min="15883" max="15883" width="0.5" customWidth="1"/>
    <col min="15884" max="15884" width="10.125" customWidth="1"/>
    <col min="15885" max="15885" width="10.75" customWidth="1"/>
    <col min="15886" max="15886" width="0.875" customWidth="1"/>
    <col min="15888" max="15888" width="1" customWidth="1"/>
    <col min="16129" max="16129" width="1.25" customWidth="1"/>
    <col min="16130" max="16134" width="13.625" customWidth="1"/>
    <col min="16135" max="16135" width="17.5" customWidth="1"/>
    <col min="16136" max="16136" width="0.625" customWidth="1"/>
    <col min="16137" max="16137" width="12" bestFit="1" customWidth="1"/>
    <col min="16138" max="16138" width="10.25" customWidth="1"/>
    <col min="16139" max="16139" width="0.5" customWidth="1"/>
    <col min="16140" max="16140" width="10.125" customWidth="1"/>
    <col min="16141" max="16141" width="10.75" customWidth="1"/>
    <col min="16142" max="16142" width="0.875" customWidth="1"/>
    <col min="16144" max="16144" width="1" customWidth="1"/>
  </cols>
  <sheetData>
    <row r="1" spans="2:19" ht="36.75" customHeight="1" thickBot="1" x14ac:dyDescent="0.2">
      <c r="B1" s="60" t="s">
        <v>29</v>
      </c>
      <c r="C1" s="60"/>
      <c r="D1" s="60"/>
      <c r="E1" s="60"/>
      <c r="F1" s="60"/>
      <c r="G1" s="60"/>
      <c r="H1" s="1"/>
    </row>
    <row r="2" spans="2:19" ht="32.25" customHeight="1" thickTop="1" thickBot="1" x14ac:dyDescent="0.2">
      <c r="B2" s="61" t="s">
        <v>0</v>
      </c>
      <c r="C2" s="61"/>
      <c r="D2" s="62"/>
      <c r="E2" s="63"/>
      <c r="F2" s="2"/>
      <c r="G2" s="3"/>
    </row>
    <row r="3" spans="2:19" ht="12" customHeight="1" thickTop="1" thickBot="1" x14ac:dyDescent="0.2">
      <c r="B3" s="5"/>
      <c r="C3" s="5"/>
      <c r="D3" s="6"/>
      <c r="E3" s="6"/>
      <c r="F3" s="7"/>
    </row>
    <row r="4" spans="2:19" ht="30" customHeight="1" thickTop="1" thickBot="1" x14ac:dyDescent="0.2">
      <c r="B4" s="51" t="s">
        <v>1</v>
      </c>
      <c r="C4" s="51"/>
      <c r="D4" s="51"/>
      <c r="E4" s="51"/>
      <c r="F4" s="51"/>
      <c r="G4" s="51"/>
      <c r="H4" s="8"/>
      <c r="I4" s="64" t="s">
        <v>2</v>
      </c>
      <c r="J4" s="65"/>
      <c r="L4" s="66" t="s">
        <v>3</v>
      </c>
      <c r="M4" s="67"/>
      <c r="N4" s="67"/>
      <c r="O4" s="68"/>
      <c r="P4" s="9"/>
      <c r="Q4" s="53" t="s">
        <v>4</v>
      </c>
      <c r="R4" s="54"/>
      <c r="S4" s="55"/>
    </row>
    <row r="5" spans="2:19" ht="30" customHeight="1" thickTop="1" x14ac:dyDescent="0.15">
      <c r="B5" s="10" t="s">
        <v>5</v>
      </c>
      <c r="C5" s="10" t="s">
        <v>6</v>
      </c>
      <c r="D5" s="10" t="s">
        <v>7</v>
      </c>
      <c r="E5" s="11" t="s">
        <v>8</v>
      </c>
      <c r="F5" s="10" t="s">
        <v>9</v>
      </c>
      <c r="G5" s="10" t="s">
        <v>10</v>
      </c>
      <c r="H5" s="12"/>
      <c r="I5" s="13" t="s">
        <v>11</v>
      </c>
      <c r="J5" s="10" t="s">
        <v>12</v>
      </c>
      <c r="K5" s="12"/>
      <c r="L5" s="14" t="s">
        <v>13</v>
      </c>
      <c r="M5" s="15" t="s">
        <v>14</v>
      </c>
      <c r="N5" s="56" t="s">
        <v>15</v>
      </c>
      <c r="O5" s="57"/>
      <c r="P5" s="9"/>
      <c r="Q5" s="16" t="s">
        <v>16</v>
      </c>
      <c r="R5" s="17" t="s">
        <v>17</v>
      </c>
      <c r="S5" s="18" t="s">
        <v>18</v>
      </c>
    </row>
    <row r="6" spans="2:19" ht="30" customHeight="1" x14ac:dyDescent="0.15">
      <c r="B6" s="19" t="s">
        <v>19</v>
      </c>
      <c r="C6" s="20">
        <v>550</v>
      </c>
      <c r="D6" s="20">
        <f>IF(D2&lt;9,100*D2,IF(D2&lt;21,162*(D2-8)+800,IF(D2&lt;31,200*(D2-20)+2744,IF(D2&gt;=31,250*(D2-30)+4744))))</f>
        <v>0</v>
      </c>
      <c r="E6" s="20">
        <f>SUM(C6:D6)</f>
        <v>550</v>
      </c>
      <c r="F6" s="20">
        <f>INT(E6*0.1)</f>
        <v>55</v>
      </c>
      <c r="G6" s="21">
        <f>SUM(E6:F6)</f>
        <v>605</v>
      </c>
      <c r="H6" s="22"/>
      <c r="I6" s="23">
        <f>G14</f>
        <v>1100</v>
      </c>
      <c r="J6" s="24">
        <f>SUM(G6:I6)</f>
        <v>1705</v>
      </c>
      <c r="K6" s="25"/>
      <c r="L6" s="26">
        <f>ROUNDDOWN((C6/2+D6)*1.1,0)</f>
        <v>302</v>
      </c>
      <c r="M6" s="27">
        <f>ROUNDDOWN((C14/2+D14)*1.1,0)</f>
        <v>550</v>
      </c>
      <c r="N6" s="58">
        <f>SUM(L6:M6)</f>
        <v>852</v>
      </c>
      <c r="O6" s="59"/>
      <c r="P6" s="28"/>
      <c r="Q6" s="29">
        <f>SUM(G6)</f>
        <v>605</v>
      </c>
      <c r="R6" s="30">
        <f>G14</f>
        <v>1100</v>
      </c>
      <c r="S6" s="31">
        <f>Q6+R6</f>
        <v>1705</v>
      </c>
    </row>
    <row r="7" spans="2:19" ht="30" customHeight="1" x14ac:dyDescent="0.15">
      <c r="B7" s="19" t="s">
        <v>20</v>
      </c>
      <c r="C7" s="20">
        <v>700</v>
      </c>
      <c r="D7" s="20">
        <f>IF(D2&lt;11,140*D2,IF(D2&lt;51,224*(D2-10)+1400,IF(D2&lt;201,305*(D2-50)+10360,IF(D2&gt;=201,355*(D2-200)+56110))))</f>
        <v>0</v>
      </c>
      <c r="E7" s="20">
        <f>SUM(C7:D7)</f>
        <v>700</v>
      </c>
      <c r="F7" s="20">
        <f>INT(E7*0.1)</f>
        <v>70</v>
      </c>
      <c r="G7" s="21">
        <f t="shared" ref="G7:G15" si="0">SUM(E7:F7)</f>
        <v>770</v>
      </c>
      <c r="H7" s="22"/>
      <c r="I7" s="23">
        <f>G15</f>
        <v>1430</v>
      </c>
      <c r="J7" s="24">
        <f>SUM(G7:I7)</f>
        <v>2200</v>
      </c>
      <c r="K7" s="25"/>
      <c r="L7" s="26">
        <f>ROUNDDOWN((C7/2+D7)*1.1,0)</f>
        <v>385</v>
      </c>
      <c r="M7" s="27">
        <f>ROUNDDOWN((C15/2+D15)*1.1,0)</f>
        <v>715</v>
      </c>
      <c r="N7" s="58">
        <f>SUM(L7:M7)</f>
        <v>1100</v>
      </c>
      <c r="O7" s="59"/>
      <c r="P7" s="28"/>
      <c r="Q7" s="29">
        <f>SUM(G7)</f>
        <v>770</v>
      </c>
      <c r="R7" s="30">
        <f>G15</f>
        <v>1430</v>
      </c>
      <c r="S7" s="31">
        <f>Q7+R7</f>
        <v>2200</v>
      </c>
    </row>
    <row r="8" spans="2:19" ht="30" customHeight="1" x14ac:dyDescent="0.15">
      <c r="B8" s="19" t="s">
        <v>21</v>
      </c>
      <c r="C8" s="20">
        <v>700</v>
      </c>
      <c r="D8" s="20">
        <f>IF(D2&lt;11,180*D2,IF(D2&gt;=11,338*(D2-10)+1800))</f>
        <v>0</v>
      </c>
      <c r="E8" s="20">
        <f>SUM(C8:D8)</f>
        <v>700</v>
      </c>
      <c r="F8" s="20">
        <f>INT(E8*0.1)</f>
        <v>70</v>
      </c>
      <c r="G8" s="21">
        <f t="shared" si="0"/>
        <v>770</v>
      </c>
      <c r="H8" s="22"/>
      <c r="I8" s="23">
        <f>G15</f>
        <v>1430</v>
      </c>
      <c r="J8" s="24">
        <f>SUM(G8:I8)</f>
        <v>2200</v>
      </c>
      <c r="K8" s="25"/>
      <c r="L8" s="26">
        <f>ROUNDDOWN((C8/2+D8)*1.1,0)</f>
        <v>385</v>
      </c>
      <c r="M8" s="27">
        <f>ROUNDDOWN((C15/2+D15)*1.1,0)</f>
        <v>715</v>
      </c>
      <c r="N8" s="58">
        <f>SUM(L8:M8)</f>
        <v>1100</v>
      </c>
      <c r="O8" s="59"/>
      <c r="P8" s="28"/>
      <c r="Q8" s="29"/>
      <c r="R8" s="30">
        <f>K20</f>
        <v>0</v>
      </c>
      <c r="S8" s="31">
        <f>K8+R8</f>
        <v>0</v>
      </c>
    </row>
    <row r="9" spans="2:19" ht="30" customHeight="1" x14ac:dyDescent="0.15">
      <c r="B9" s="19" t="s">
        <v>22</v>
      </c>
      <c r="C9" s="20">
        <v>1000</v>
      </c>
      <c r="D9" s="20">
        <f>INT(D2*420)</f>
        <v>0</v>
      </c>
      <c r="E9" s="20">
        <f>SUM(C9:D9)</f>
        <v>1000</v>
      </c>
      <c r="F9" s="20">
        <f>INT(E9*0.1)</f>
        <v>100</v>
      </c>
      <c r="G9" s="21">
        <f t="shared" si="0"/>
        <v>1100</v>
      </c>
      <c r="H9" s="22"/>
      <c r="I9" s="32"/>
      <c r="J9" s="24">
        <f>SUM(G9:I9)</f>
        <v>1100</v>
      </c>
      <c r="K9" s="25"/>
      <c r="L9" s="26">
        <f>ROUNDDOWN((C9/2+D9)*1.1,0)</f>
        <v>550</v>
      </c>
      <c r="M9" s="27"/>
      <c r="N9" s="58">
        <f>SUM(L9:M9)</f>
        <v>550</v>
      </c>
      <c r="O9" s="59"/>
      <c r="P9" s="28"/>
      <c r="Q9" s="29"/>
      <c r="R9" s="33"/>
      <c r="S9" s="31">
        <f>K9+R9</f>
        <v>0</v>
      </c>
    </row>
    <row r="10" spans="2:19" ht="30" customHeight="1" thickBot="1" x14ac:dyDescent="0.2">
      <c r="B10" s="19" t="s">
        <v>23</v>
      </c>
      <c r="C10" s="20">
        <v>1000</v>
      </c>
      <c r="D10" s="20">
        <f>INT(D2*420)</f>
        <v>0</v>
      </c>
      <c r="E10" s="20">
        <f>SUM(C10:D10)</f>
        <v>1000</v>
      </c>
      <c r="F10" s="20">
        <f>INT(E10*0.1)</f>
        <v>100</v>
      </c>
      <c r="G10" s="21">
        <f t="shared" si="0"/>
        <v>1100</v>
      </c>
      <c r="H10" s="22"/>
      <c r="I10" s="32"/>
      <c r="J10" s="24">
        <f>SUM(G10:I10)</f>
        <v>1100</v>
      </c>
      <c r="K10" s="25"/>
      <c r="L10" s="34">
        <f>ROUNDDOWN((C10/2+D10)*1.1,0)</f>
        <v>550</v>
      </c>
      <c r="M10" s="35"/>
      <c r="N10" s="49">
        <f>SUM(L10:M10)</f>
        <v>550</v>
      </c>
      <c r="O10" s="50"/>
      <c r="P10" s="28"/>
      <c r="Q10" s="36"/>
      <c r="R10" s="37"/>
      <c r="S10" s="38">
        <f>K10+R10</f>
        <v>0</v>
      </c>
    </row>
    <row r="11" spans="2:19" ht="12" customHeight="1" thickTop="1" x14ac:dyDescent="0.15">
      <c r="F11" s="39"/>
      <c r="G11" s="39"/>
      <c r="H11" s="40"/>
    </row>
    <row r="12" spans="2:19" ht="30" customHeight="1" x14ac:dyDescent="0.15">
      <c r="B12" s="51" t="s">
        <v>24</v>
      </c>
      <c r="C12" s="51"/>
      <c r="D12" s="51"/>
      <c r="E12" s="51"/>
      <c r="F12" s="51"/>
      <c r="G12" s="51"/>
      <c r="H12" s="8"/>
      <c r="I12" s="52" t="s">
        <v>25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2:19" ht="30" customHeight="1" x14ac:dyDescent="0.15">
      <c r="B13" s="41" t="s">
        <v>5</v>
      </c>
      <c r="C13" s="41" t="s">
        <v>6</v>
      </c>
      <c r="D13" s="41" t="s">
        <v>7</v>
      </c>
      <c r="E13" s="42" t="s">
        <v>8</v>
      </c>
      <c r="F13" s="41" t="s">
        <v>9</v>
      </c>
      <c r="G13" s="41" t="s">
        <v>26</v>
      </c>
      <c r="H13" s="6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2:19" ht="30" customHeight="1" x14ac:dyDescent="0.15">
      <c r="B14" s="19" t="s">
        <v>27</v>
      </c>
      <c r="C14" s="43">
        <v>1000</v>
      </c>
      <c r="D14" s="43">
        <f>IF(D2&lt;9,0,IF(D2&lt;21,90*(D2-8),IF(D2&lt;31,90*(D2-20)+1080,IF(D2&gt;=31,90*(D2-30)+1980))))</f>
        <v>0</v>
      </c>
      <c r="E14" s="43">
        <f>SUM(C14:D14)</f>
        <v>1000</v>
      </c>
      <c r="F14" s="20">
        <f>INT(E14*0.1)</f>
        <v>100</v>
      </c>
      <c r="G14" s="44">
        <f t="shared" si="0"/>
        <v>1100</v>
      </c>
      <c r="H14" s="22"/>
      <c r="I14" s="47" t="s">
        <v>28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2:19" ht="30" customHeight="1" x14ac:dyDescent="0.15">
      <c r="B15" s="19" t="s">
        <v>20</v>
      </c>
      <c r="C15" s="43">
        <v>1300</v>
      </c>
      <c r="D15" s="43">
        <f>IF(D2&lt;11,0,IF(D2&lt;51,170*(D2-10),IF(D2&lt;201,170*(D2-50)+6800,IF(D2&gt;=201,170*(D2-200)+22050))))</f>
        <v>0</v>
      </c>
      <c r="E15" s="43">
        <f>SUM(C15:D15)</f>
        <v>1300</v>
      </c>
      <c r="F15" s="20">
        <f>INT(E15*0.1)</f>
        <v>130</v>
      </c>
      <c r="G15" s="44">
        <f t="shared" si="0"/>
        <v>1430</v>
      </c>
      <c r="H15" s="22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2:19" ht="13.5" customHeight="1" x14ac:dyDescent="0.15">
      <c r="F16" s="39"/>
      <c r="G16" s="39"/>
      <c r="H16" s="40"/>
    </row>
    <row r="17" spans="6:8" ht="30" customHeight="1" x14ac:dyDescent="0.15">
      <c r="F17" s="39"/>
      <c r="G17" s="39"/>
      <c r="H17" s="40"/>
    </row>
    <row r="18" spans="6:8" ht="14.25" x14ac:dyDescent="0.15">
      <c r="F18" s="39"/>
      <c r="G18" s="39"/>
      <c r="H18" s="40"/>
    </row>
    <row r="19" spans="6:8" ht="14.25" x14ac:dyDescent="0.15">
      <c r="F19" s="39"/>
      <c r="G19" s="39"/>
      <c r="H19" s="40"/>
    </row>
    <row r="20" spans="6:8" ht="14.25" x14ac:dyDescent="0.15">
      <c r="F20" s="39"/>
      <c r="G20" s="39"/>
      <c r="H20" s="40"/>
    </row>
    <row r="36" spans="3:3" x14ac:dyDescent="0.15">
      <c r="C36" s="46"/>
    </row>
  </sheetData>
  <mergeCells count="15">
    <mergeCell ref="B1:G1"/>
    <mergeCell ref="B2:C2"/>
    <mergeCell ref="D2:E2"/>
    <mergeCell ref="B4:G4"/>
    <mergeCell ref="I4:J4"/>
    <mergeCell ref="N10:O10"/>
    <mergeCell ref="B12:G12"/>
    <mergeCell ref="I12:S13"/>
    <mergeCell ref="Q4:S4"/>
    <mergeCell ref="N5:O5"/>
    <mergeCell ref="N6:O6"/>
    <mergeCell ref="N7:O7"/>
    <mergeCell ref="N8:O8"/>
    <mergeCell ref="N9:O9"/>
    <mergeCell ref="L4:O4"/>
  </mergeCells>
  <phoneticPr fontId="3"/>
  <pageMargins left="0.7" right="0.7" top="0.75" bottom="0.75" header="0.3" footer="0.3"/>
  <pageSetup paperSize="9" scale="74" orientation="landscape" r:id="rId1"/>
  <rowBreaks count="1" manualBreakCount="1">
    <brk id="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料金計算表</vt:lpstr>
      <vt:lpstr>料金計算表!Print_Area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長間　愛美里</dc:creator>
  <cp:lastModifiedBy>長間　愛美里</cp:lastModifiedBy>
  <cp:lastPrinted>2026-04-14T07:56:52Z</cp:lastPrinted>
  <dcterms:created xsi:type="dcterms:W3CDTF">2026-04-14T07:33:15Z</dcterms:created>
  <dcterms:modified xsi:type="dcterms:W3CDTF">2026-04-17T02:04:26Z</dcterms:modified>
</cp:coreProperties>
</file>